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120" yWindow="75" windowWidth="19095" windowHeight="11760" tabRatio="632"/>
  </bookViews>
  <sheets>
    <sheet name="Гор. Magnum" sheetId="7" r:id="rId1"/>
    <sheet name="Гор. KS-25" sheetId="5" r:id="rId2"/>
    <sheet name="Вертикальные" sheetId="6" r:id="rId3"/>
    <sheet name="Рул. мини" sheetId="8" r:id="rId4"/>
    <sheet name="Uni-1" sheetId="1" r:id="rId5"/>
    <sheet name="Uni-2" sheetId="2" r:id="rId6"/>
    <sheet name="D-25" sheetId="9" r:id="rId7"/>
    <sheet name="NEW D-30" sheetId="10" r:id="rId8"/>
    <sheet name="D-38" sheetId="11" r:id="rId9"/>
    <sheet name="D-38 BOX" sheetId="13" r:id="rId10"/>
    <sheet name="ZEBRA slim" sheetId="4" r:id="rId11"/>
    <sheet name="ZEBRA UNI-2 " sheetId="12" r:id="rId12"/>
    <sheet name="ZEBRA BOX" sheetId="14" r:id="rId13"/>
    <sheet name="Пластик" sheetId="18" r:id="rId14"/>
    <sheet name="INTEGRA PLISSE" sheetId="20" r:id="rId15"/>
    <sheet name="Римская штора" sheetId="21" r:id="rId16"/>
    <sheet name="Карниз для римской шторы" sheetId="22" r:id="rId17"/>
  </sheets>
  <externalReferences>
    <externalReference r:id="rId18"/>
  </externalReferences>
  <calcPr calcId="145621"/>
  <fileRecoveryPr repairLoad="1"/>
</workbook>
</file>

<file path=xl/calcChain.xml><?xml version="1.0" encoding="utf-8"?>
<calcChain xmlns="http://schemas.openxmlformats.org/spreadsheetml/2006/main">
  <c r="C44" i="13" l="1"/>
  <c r="D44" i="13"/>
  <c r="E44" i="13"/>
  <c r="F44" i="13"/>
  <c r="G44" i="13"/>
  <c r="H44" i="13"/>
  <c r="I44" i="13"/>
  <c r="K44" i="13"/>
  <c r="Z44" i="13" s="1"/>
  <c r="L44" i="13"/>
  <c r="M44" i="13"/>
  <c r="AB44" i="13" s="1"/>
  <c r="N44" i="13"/>
  <c r="O44" i="13"/>
  <c r="AD44" i="13" s="1"/>
  <c r="P44" i="13"/>
  <c r="Q44" i="13"/>
  <c r="R44" i="13"/>
  <c r="S44" i="13"/>
  <c r="T44" i="13"/>
  <c r="U44" i="13"/>
  <c r="V44" i="13"/>
  <c r="W44" i="13"/>
  <c r="X44" i="13"/>
  <c r="Y44" i="13"/>
  <c r="AA44" i="13"/>
  <c r="AC44" i="13"/>
  <c r="C45" i="13"/>
  <c r="D45" i="13"/>
  <c r="E45" i="13"/>
  <c r="F45" i="13"/>
  <c r="G45" i="13"/>
  <c r="H45" i="13"/>
  <c r="I45" i="13"/>
  <c r="K45" i="13"/>
  <c r="Z45" i="13" s="1"/>
  <c r="L45" i="13"/>
  <c r="AA45" i="13" s="1"/>
  <c r="M45" i="13"/>
  <c r="AB45" i="13" s="1"/>
  <c r="N45" i="13"/>
  <c r="AC45" i="13" s="1"/>
  <c r="O45" i="13"/>
  <c r="P45" i="13"/>
  <c r="Q45" i="13"/>
  <c r="R45" i="13"/>
  <c r="S45" i="13"/>
  <c r="T45" i="13"/>
  <c r="U45" i="13"/>
  <c r="V45" i="13"/>
  <c r="W45" i="13"/>
  <c r="X45" i="13"/>
  <c r="Y45" i="13"/>
  <c r="AD45" i="13"/>
  <c r="C46" i="13"/>
  <c r="D46" i="13"/>
  <c r="E46" i="13"/>
  <c r="F46" i="13"/>
  <c r="G46" i="13"/>
  <c r="H46" i="13"/>
  <c r="I46" i="13"/>
  <c r="K46" i="13"/>
  <c r="Z46" i="13" s="1"/>
  <c r="L46" i="13"/>
  <c r="M46" i="13"/>
  <c r="AB46" i="13" s="1"/>
  <c r="N46" i="13"/>
  <c r="O46" i="13"/>
  <c r="AD46" i="13" s="1"/>
  <c r="P46" i="13"/>
  <c r="Q46" i="13"/>
  <c r="R46" i="13"/>
  <c r="S46" i="13"/>
  <c r="T46" i="13"/>
  <c r="U46" i="13"/>
  <c r="V46" i="13"/>
  <c r="W46" i="13"/>
  <c r="X46" i="13"/>
  <c r="Y46" i="13"/>
  <c r="AA46" i="13"/>
  <c r="AC46" i="13"/>
  <c r="C47" i="13"/>
  <c r="D47" i="13"/>
  <c r="E47" i="13"/>
  <c r="F47" i="13"/>
  <c r="G47" i="13"/>
  <c r="H47" i="13"/>
  <c r="I47" i="13"/>
  <c r="K47" i="13"/>
  <c r="Z47" i="13" s="1"/>
  <c r="L47" i="13"/>
  <c r="AA47" i="13" s="1"/>
  <c r="M47" i="13"/>
  <c r="N47" i="13"/>
  <c r="AC47" i="13" s="1"/>
  <c r="O47" i="13"/>
  <c r="AD47" i="13" s="1"/>
  <c r="P47" i="13"/>
  <c r="Q47" i="13"/>
  <c r="R47" i="13"/>
  <c r="S47" i="13"/>
  <c r="T47" i="13"/>
  <c r="U47" i="13"/>
  <c r="V47" i="13"/>
  <c r="W47" i="13"/>
  <c r="X47" i="13"/>
  <c r="Y47" i="13"/>
  <c r="AB47" i="13"/>
  <c r="C48" i="13"/>
  <c r="D48" i="13"/>
  <c r="E48" i="13"/>
  <c r="F48" i="13"/>
  <c r="G48" i="13"/>
  <c r="H48" i="13"/>
  <c r="I48" i="13"/>
  <c r="K48" i="13"/>
  <c r="Z48" i="13" s="1"/>
  <c r="L48" i="13"/>
  <c r="M48" i="13"/>
  <c r="AB48" i="13" s="1"/>
  <c r="N48" i="13"/>
  <c r="AC48" i="13" s="1"/>
  <c r="O48" i="13"/>
  <c r="AD48" i="13" s="1"/>
  <c r="P48" i="13"/>
  <c r="Q48" i="13"/>
  <c r="R48" i="13"/>
  <c r="S48" i="13"/>
  <c r="T48" i="13"/>
  <c r="U48" i="13"/>
  <c r="V48" i="13"/>
  <c r="W48" i="13"/>
  <c r="X48" i="13"/>
  <c r="Y48" i="13"/>
  <c r="AA48" i="13"/>
  <c r="C49" i="13"/>
  <c r="D49" i="13"/>
  <c r="E49" i="13"/>
  <c r="F49" i="13"/>
  <c r="G49" i="13"/>
  <c r="H49" i="13"/>
  <c r="I49" i="13"/>
  <c r="K49" i="13"/>
  <c r="Z49" i="13" s="1"/>
  <c r="L49" i="13"/>
  <c r="AA49" i="13" s="1"/>
  <c r="M49" i="13"/>
  <c r="N49" i="13"/>
  <c r="AC49" i="13" s="1"/>
  <c r="O49" i="13"/>
  <c r="AD49" i="13" s="1"/>
  <c r="P49" i="13"/>
  <c r="Q49" i="13"/>
  <c r="R49" i="13"/>
  <c r="S49" i="13"/>
  <c r="T49" i="13"/>
  <c r="U49" i="13"/>
  <c r="V49" i="13"/>
  <c r="W49" i="13"/>
  <c r="X49" i="13"/>
  <c r="Y49" i="13"/>
  <c r="AB49" i="13"/>
  <c r="C50" i="13"/>
  <c r="D50" i="13"/>
  <c r="E50" i="13"/>
  <c r="F50" i="13"/>
  <c r="G50" i="13"/>
  <c r="H50" i="13"/>
  <c r="I50" i="13"/>
  <c r="K50" i="13"/>
  <c r="Z50" i="13" s="1"/>
  <c r="L50" i="13"/>
  <c r="M50" i="13"/>
  <c r="AB50" i="13" s="1"/>
  <c r="N50" i="13"/>
  <c r="AC50" i="13" s="1"/>
  <c r="O50" i="13"/>
  <c r="AD50" i="13" s="1"/>
  <c r="P50" i="13"/>
  <c r="Q50" i="13"/>
  <c r="R50" i="13"/>
  <c r="S50" i="13"/>
  <c r="T50" i="13"/>
  <c r="U50" i="13"/>
  <c r="V50" i="13"/>
  <c r="W50" i="13"/>
  <c r="X50" i="13"/>
  <c r="Y50" i="13"/>
  <c r="AA50" i="13"/>
  <c r="C51" i="13"/>
  <c r="D51" i="13"/>
  <c r="E51" i="13"/>
  <c r="F51" i="13"/>
  <c r="G51" i="13"/>
  <c r="H51" i="13"/>
  <c r="I51" i="13"/>
  <c r="K51" i="13"/>
  <c r="L51" i="13"/>
  <c r="AA51" i="13" s="1"/>
  <c r="M51" i="13"/>
  <c r="N51" i="13"/>
  <c r="AC51" i="13" s="1"/>
  <c r="O51" i="13"/>
  <c r="P51" i="13"/>
  <c r="Q51" i="13"/>
  <c r="R51" i="13"/>
  <c r="S51" i="13"/>
  <c r="T51" i="13"/>
  <c r="U51" i="13"/>
  <c r="V51" i="13"/>
  <c r="W51" i="13"/>
  <c r="X51" i="13"/>
  <c r="Y51" i="13"/>
  <c r="Z51" i="13"/>
  <c r="AB51" i="13"/>
  <c r="AD51" i="13"/>
  <c r="C52" i="13"/>
  <c r="D52" i="13"/>
  <c r="E52" i="13"/>
  <c r="F52" i="13"/>
  <c r="G52" i="13"/>
  <c r="H52" i="13"/>
  <c r="I52" i="13"/>
  <c r="K52" i="13"/>
  <c r="Z52" i="13" s="1"/>
  <c r="L52" i="13"/>
  <c r="M52" i="13"/>
  <c r="AB52" i="13" s="1"/>
  <c r="N52" i="13"/>
  <c r="O52" i="13"/>
  <c r="AD52" i="13" s="1"/>
  <c r="P52" i="13"/>
  <c r="Q52" i="13"/>
  <c r="R52" i="13"/>
  <c r="S52" i="13"/>
  <c r="T52" i="13"/>
  <c r="U52" i="13"/>
  <c r="V52" i="13"/>
  <c r="W52" i="13"/>
  <c r="X52" i="13"/>
  <c r="Y52" i="13"/>
  <c r="AA52" i="13"/>
  <c r="AC52" i="13"/>
  <c r="C53" i="13"/>
  <c r="D53" i="13"/>
  <c r="E53" i="13"/>
  <c r="F53" i="13"/>
  <c r="G53" i="13"/>
  <c r="H53" i="13"/>
  <c r="I53" i="13"/>
  <c r="K53" i="13"/>
  <c r="Z53" i="13" s="1"/>
  <c r="L53" i="13"/>
  <c r="AA53" i="13" s="1"/>
  <c r="M53" i="13"/>
  <c r="AB53" i="13" s="1"/>
  <c r="N53" i="13"/>
  <c r="AC53" i="13" s="1"/>
  <c r="O53" i="13"/>
  <c r="AD53" i="13" s="1"/>
  <c r="P53" i="13"/>
  <c r="Q53" i="13"/>
  <c r="R53" i="13"/>
  <c r="S53" i="13"/>
  <c r="T53" i="13"/>
  <c r="U53" i="13"/>
  <c r="V53" i="13"/>
  <c r="W53" i="13"/>
  <c r="X53" i="13"/>
  <c r="Y53" i="13"/>
  <c r="C54" i="13"/>
  <c r="D54" i="13"/>
  <c r="E54" i="13"/>
  <c r="F54" i="13"/>
  <c r="G54" i="13"/>
  <c r="H54" i="13"/>
  <c r="I54" i="13"/>
  <c r="K54" i="13"/>
  <c r="Z54" i="13" s="1"/>
  <c r="L54" i="13"/>
  <c r="M54" i="13"/>
  <c r="AB54" i="13" s="1"/>
  <c r="N54" i="13"/>
  <c r="AC54" i="13" s="1"/>
  <c r="O54" i="13"/>
  <c r="AD54" i="13" s="1"/>
  <c r="P54" i="13"/>
  <c r="Q54" i="13"/>
  <c r="R54" i="13"/>
  <c r="S54" i="13"/>
  <c r="T54" i="13"/>
  <c r="U54" i="13"/>
  <c r="V54" i="13"/>
  <c r="W54" i="13"/>
  <c r="X54" i="13"/>
  <c r="Y54" i="13"/>
  <c r="AA54" i="13"/>
  <c r="C55" i="13"/>
  <c r="D55" i="13"/>
  <c r="E55" i="13"/>
  <c r="F55" i="13"/>
  <c r="G55" i="13"/>
  <c r="H55" i="13"/>
  <c r="I55" i="13"/>
  <c r="K55" i="13"/>
  <c r="Z55" i="13" s="1"/>
  <c r="L55" i="13"/>
  <c r="AA55" i="13" s="1"/>
  <c r="M55" i="13"/>
  <c r="N55" i="13"/>
  <c r="AC55" i="13" s="1"/>
  <c r="O55" i="13"/>
  <c r="AD55" i="13" s="1"/>
  <c r="P55" i="13"/>
  <c r="Q55" i="13"/>
  <c r="R55" i="13"/>
  <c r="S55" i="13"/>
  <c r="T55" i="13"/>
  <c r="U55" i="13"/>
  <c r="V55" i="13"/>
  <c r="W55" i="13"/>
  <c r="X55" i="13"/>
  <c r="Y55" i="13"/>
  <c r="AB55" i="13"/>
  <c r="C56" i="13"/>
  <c r="D56" i="13"/>
  <c r="E56" i="13"/>
  <c r="F56" i="13"/>
  <c r="G56" i="13"/>
  <c r="H56" i="13"/>
  <c r="I56" i="13"/>
  <c r="K56" i="13"/>
  <c r="Z56" i="13" s="1"/>
  <c r="L56" i="13"/>
  <c r="M56" i="13"/>
  <c r="AB56" i="13" s="1"/>
  <c r="N56" i="13"/>
  <c r="AC56" i="13" s="1"/>
  <c r="O56" i="13"/>
  <c r="AD56" i="13" s="1"/>
  <c r="P56" i="13"/>
  <c r="Q56" i="13"/>
  <c r="R56" i="13"/>
  <c r="S56" i="13"/>
  <c r="T56" i="13"/>
  <c r="U56" i="13"/>
  <c r="V56" i="13"/>
  <c r="W56" i="13"/>
  <c r="X56" i="13"/>
  <c r="Y56" i="13"/>
  <c r="AA56" i="13"/>
  <c r="C57" i="13"/>
  <c r="D57" i="13"/>
  <c r="E57" i="13"/>
  <c r="F57" i="13"/>
  <c r="G57" i="13"/>
  <c r="H57" i="13"/>
  <c r="I57" i="13"/>
  <c r="K57" i="13"/>
  <c r="Z57" i="13" s="1"/>
  <c r="L57" i="13"/>
  <c r="AA57" i="13" s="1"/>
  <c r="M57" i="13"/>
  <c r="N57" i="13"/>
  <c r="AC57" i="13" s="1"/>
  <c r="O57" i="13"/>
  <c r="AD57" i="13" s="1"/>
  <c r="P57" i="13"/>
  <c r="Q57" i="13"/>
  <c r="R57" i="13"/>
  <c r="S57" i="13"/>
  <c r="T57" i="13"/>
  <c r="U57" i="13"/>
  <c r="V57" i="13"/>
  <c r="W57" i="13"/>
  <c r="X57" i="13"/>
  <c r="Y57" i="13"/>
  <c r="AB57" i="13"/>
  <c r="C58" i="13"/>
  <c r="D58" i="13"/>
  <c r="E58" i="13"/>
  <c r="F58" i="13"/>
  <c r="G58" i="13"/>
  <c r="H58" i="13"/>
  <c r="I58" i="13"/>
  <c r="K58" i="13"/>
  <c r="Z58" i="13" s="1"/>
  <c r="L58" i="13"/>
  <c r="M58" i="13"/>
  <c r="AB58" i="13" s="1"/>
  <c r="N58" i="13"/>
  <c r="AC58" i="13" s="1"/>
  <c r="O58" i="13"/>
  <c r="AD58" i="13" s="1"/>
  <c r="P58" i="13"/>
  <c r="Q58" i="13"/>
  <c r="R58" i="13"/>
  <c r="S58" i="13"/>
  <c r="T58" i="13"/>
  <c r="U58" i="13"/>
  <c r="V58" i="13"/>
  <c r="W58" i="13"/>
  <c r="X58" i="13"/>
  <c r="Y58" i="13"/>
  <c r="AA58" i="13"/>
  <c r="C59" i="13"/>
  <c r="D59" i="13"/>
  <c r="E59" i="13"/>
  <c r="F59" i="13"/>
  <c r="G59" i="13"/>
  <c r="H59" i="13"/>
  <c r="I59" i="13"/>
  <c r="K59" i="13"/>
  <c r="L59" i="13"/>
  <c r="AA59" i="13" s="1"/>
  <c r="M59" i="13"/>
  <c r="N59" i="13"/>
  <c r="AC59" i="13" s="1"/>
  <c r="O59" i="13"/>
  <c r="P59" i="13"/>
  <c r="Q59" i="13"/>
  <c r="R59" i="13"/>
  <c r="S59" i="13"/>
  <c r="T59" i="13"/>
  <c r="U59" i="13"/>
  <c r="V59" i="13"/>
  <c r="W59" i="13"/>
  <c r="X59" i="13"/>
  <c r="Y59" i="13"/>
  <c r="Z59" i="13"/>
  <c r="AB59" i="13"/>
  <c r="AD59" i="13"/>
  <c r="C60" i="13"/>
  <c r="D60" i="13"/>
  <c r="E60" i="13"/>
  <c r="F60" i="13"/>
  <c r="G60" i="13"/>
  <c r="H60" i="13"/>
  <c r="I60" i="13"/>
  <c r="K60" i="13"/>
  <c r="Z60" i="13" s="1"/>
  <c r="L60" i="13"/>
  <c r="M60" i="13"/>
  <c r="AB60" i="13" s="1"/>
  <c r="N60" i="13"/>
  <c r="O60" i="13"/>
  <c r="AD60" i="13" s="1"/>
  <c r="P60" i="13"/>
  <c r="Q60" i="13"/>
  <c r="R60" i="13"/>
  <c r="S60" i="13"/>
  <c r="T60" i="13"/>
  <c r="U60" i="13"/>
  <c r="V60" i="13"/>
  <c r="W60" i="13"/>
  <c r="X60" i="13"/>
  <c r="Y60" i="13"/>
  <c r="AA60" i="13"/>
  <c r="AC60" i="13"/>
  <c r="C61" i="13"/>
  <c r="D61" i="13"/>
  <c r="E61" i="13"/>
  <c r="F61" i="13"/>
  <c r="G61" i="13"/>
  <c r="H61" i="13"/>
  <c r="I61" i="13"/>
  <c r="K61" i="13"/>
  <c r="Z61" i="13" s="1"/>
  <c r="L61" i="13"/>
  <c r="AA61" i="13" s="1"/>
  <c r="M61" i="13"/>
  <c r="AB61" i="13" s="1"/>
  <c r="N61" i="13"/>
  <c r="AC61" i="13" s="1"/>
  <c r="O61" i="13"/>
  <c r="AD61" i="13" s="1"/>
  <c r="P61" i="13"/>
  <c r="Q61" i="13"/>
  <c r="R61" i="13"/>
  <c r="S61" i="13"/>
  <c r="T61" i="13"/>
  <c r="U61" i="13"/>
  <c r="V61" i="13"/>
  <c r="W61" i="13"/>
  <c r="X61" i="13"/>
  <c r="Y61" i="13"/>
  <c r="C62" i="13"/>
  <c r="D62" i="13"/>
  <c r="E62" i="13"/>
  <c r="F62" i="13"/>
  <c r="G62" i="13"/>
  <c r="H62" i="13"/>
  <c r="I62" i="13"/>
  <c r="K62" i="13"/>
  <c r="Z62" i="13" s="1"/>
  <c r="L62" i="13"/>
  <c r="M62" i="13"/>
  <c r="AB62" i="13" s="1"/>
  <c r="N62" i="13"/>
  <c r="AC62" i="13" s="1"/>
  <c r="O62" i="13"/>
  <c r="AD62" i="13" s="1"/>
  <c r="P62" i="13"/>
  <c r="Q62" i="13"/>
  <c r="R62" i="13"/>
  <c r="S62" i="13"/>
  <c r="T62" i="13"/>
  <c r="U62" i="13"/>
  <c r="V62" i="13"/>
  <c r="W62" i="13"/>
  <c r="X62" i="13"/>
  <c r="Y62" i="13"/>
  <c r="AA62" i="13"/>
  <c r="C63" i="13"/>
  <c r="D63" i="13"/>
  <c r="E63" i="13"/>
  <c r="F63" i="13"/>
  <c r="G63" i="13"/>
  <c r="H63" i="13"/>
  <c r="I63" i="13"/>
  <c r="K63" i="13"/>
  <c r="Z63" i="13" s="1"/>
  <c r="L63" i="13"/>
  <c r="AA63" i="13" s="1"/>
  <c r="M63" i="13"/>
  <c r="N63" i="13"/>
  <c r="AC63" i="13" s="1"/>
  <c r="O63" i="13"/>
  <c r="AD63" i="13" s="1"/>
  <c r="P63" i="13"/>
  <c r="Q63" i="13"/>
  <c r="R63" i="13"/>
  <c r="S63" i="13"/>
  <c r="T63" i="13"/>
  <c r="U63" i="13"/>
  <c r="V63" i="13"/>
  <c r="W63" i="13"/>
  <c r="X63" i="13"/>
  <c r="Y63" i="13"/>
  <c r="AB63" i="13"/>
  <c r="C64" i="13"/>
  <c r="D64" i="13"/>
  <c r="E64" i="13"/>
  <c r="F64" i="13"/>
  <c r="G64" i="13"/>
  <c r="H64" i="13"/>
  <c r="I64" i="13"/>
  <c r="K64" i="13"/>
  <c r="Z64" i="13" s="1"/>
  <c r="L64" i="13"/>
  <c r="M64" i="13"/>
  <c r="AB64" i="13" s="1"/>
  <c r="N64" i="13"/>
  <c r="AC64" i="13" s="1"/>
  <c r="O64" i="13"/>
  <c r="AD64" i="13" s="1"/>
  <c r="P64" i="13"/>
  <c r="Q64" i="13"/>
  <c r="R64" i="13"/>
  <c r="S64" i="13"/>
  <c r="T64" i="13"/>
  <c r="U64" i="13"/>
  <c r="V64" i="13"/>
  <c r="W64" i="13"/>
  <c r="X64" i="13"/>
  <c r="Y64" i="13"/>
  <c r="AA64" i="13"/>
  <c r="C65" i="13"/>
  <c r="D65" i="13"/>
  <c r="E65" i="13"/>
  <c r="F65" i="13"/>
  <c r="G65" i="13"/>
  <c r="H65" i="13"/>
  <c r="I65" i="13"/>
  <c r="K65" i="13"/>
  <c r="Z65" i="13" s="1"/>
  <c r="L65" i="13"/>
  <c r="AA65" i="13" s="1"/>
  <c r="M65" i="13"/>
  <c r="N65" i="13"/>
  <c r="AC65" i="13" s="1"/>
  <c r="O65" i="13"/>
  <c r="AD65" i="13" s="1"/>
  <c r="P65" i="13"/>
  <c r="Q65" i="13"/>
  <c r="R65" i="13"/>
  <c r="S65" i="13"/>
  <c r="T65" i="13"/>
  <c r="U65" i="13"/>
  <c r="V65" i="13"/>
  <c r="W65" i="13"/>
  <c r="X65" i="13"/>
  <c r="Y65" i="13"/>
  <c r="AB65" i="13"/>
  <c r="C66" i="13"/>
  <c r="D66" i="13"/>
  <c r="E66" i="13"/>
  <c r="F66" i="13"/>
  <c r="G66" i="13"/>
  <c r="H66" i="13"/>
  <c r="I66" i="13"/>
  <c r="K66" i="13"/>
  <c r="Z66" i="13" s="1"/>
  <c r="L66" i="13"/>
  <c r="M66" i="13"/>
  <c r="AB66" i="13" s="1"/>
  <c r="N66" i="13"/>
  <c r="AC66" i="13" s="1"/>
  <c r="O66" i="13"/>
  <c r="AD66" i="13" s="1"/>
  <c r="P66" i="13"/>
  <c r="Q66" i="13"/>
  <c r="R66" i="13"/>
  <c r="S66" i="13"/>
  <c r="T66" i="13"/>
  <c r="U66" i="13"/>
  <c r="V66" i="13"/>
  <c r="W66" i="13"/>
  <c r="X66" i="13"/>
  <c r="Y66" i="13"/>
  <c r="AA66" i="13"/>
  <c r="C44" i="11"/>
  <c r="D44" i="11"/>
  <c r="E44" i="11"/>
  <c r="F44" i="11"/>
  <c r="G44" i="11"/>
  <c r="H44" i="11"/>
  <c r="I44" i="11"/>
  <c r="K44" i="11"/>
  <c r="L44" i="11"/>
  <c r="AA44" i="11" s="1"/>
  <c r="M44" i="11"/>
  <c r="N44" i="11"/>
  <c r="AC44" i="11" s="1"/>
  <c r="O44" i="11"/>
  <c r="P44" i="11"/>
  <c r="Q44" i="11"/>
  <c r="R44" i="11"/>
  <c r="S44" i="11"/>
  <c r="T44" i="11"/>
  <c r="U44" i="11"/>
  <c r="V44" i="11"/>
  <c r="W44" i="11"/>
  <c r="X44" i="11"/>
  <c r="Y44" i="11"/>
  <c r="Z44" i="11"/>
  <c r="AB44" i="11"/>
  <c r="AD44" i="11"/>
  <c r="C45" i="11"/>
  <c r="D45" i="11"/>
  <c r="E45" i="11"/>
  <c r="F45" i="11"/>
  <c r="G45" i="11"/>
  <c r="H45" i="11"/>
  <c r="I45" i="11"/>
  <c r="K45" i="11"/>
  <c r="Z45" i="11" s="1"/>
  <c r="L45" i="11"/>
  <c r="M45" i="11"/>
  <c r="AB45" i="11" s="1"/>
  <c r="N45" i="11"/>
  <c r="O45" i="11"/>
  <c r="AD45" i="11" s="1"/>
  <c r="P45" i="11"/>
  <c r="Q45" i="11"/>
  <c r="R45" i="11"/>
  <c r="S45" i="11"/>
  <c r="T45" i="11"/>
  <c r="U45" i="11"/>
  <c r="V45" i="11"/>
  <c r="W45" i="11"/>
  <c r="X45" i="11"/>
  <c r="Y45" i="11"/>
  <c r="AA45" i="11"/>
  <c r="AC45" i="11"/>
  <c r="C46" i="11"/>
  <c r="D46" i="11"/>
  <c r="E46" i="11"/>
  <c r="F46" i="11"/>
  <c r="G46" i="11"/>
  <c r="H46" i="11"/>
  <c r="I46" i="11"/>
  <c r="K46" i="11"/>
  <c r="L46" i="11"/>
  <c r="AA46" i="11" s="1"/>
  <c r="M46" i="11"/>
  <c r="N46" i="11"/>
  <c r="AC46" i="11" s="1"/>
  <c r="O46" i="11"/>
  <c r="P46" i="11"/>
  <c r="Q46" i="11"/>
  <c r="R46" i="11"/>
  <c r="S46" i="11"/>
  <c r="T46" i="11"/>
  <c r="U46" i="11"/>
  <c r="V46" i="11"/>
  <c r="W46" i="11"/>
  <c r="X46" i="11"/>
  <c r="Y46" i="11"/>
  <c r="Z46" i="11"/>
  <c r="AB46" i="11"/>
  <c r="AD46" i="11"/>
  <c r="C47" i="11"/>
  <c r="D47" i="11"/>
  <c r="E47" i="11"/>
  <c r="F47" i="11"/>
  <c r="G47" i="11"/>
  <c r="H47" i="11"/>
  <c r="I47" i="11"/>
  <c r="K47" i="11"/>
  <c r="Z47" i="11" s="1"/>
  <c r="L47" i="11"/>
  <c r="M47" i="11"/>
  <c r="AB47" i="11" s="1"/>
  <c r="N47" i="11"/>
  <c r="O47" i="11"/>
  <c r="AD47" i="11" s="1"/>
  <c r="P47" i="11"/>
  <c r="Q47" i="11"/>
  <c r="R47" i="11"/>
  <c r="S47" i="11"/>
  <c r="T47" i="11"/>
  <c r="U47" i="11"/>
  <c r="V47" i="11"/>
  <c r="W47" i="11"/>
  <c r="X47" i="11"/>
  <c r="Y47" i="11"/>
  <c r="AA47" i="11"/>
  <c r="AC47" i="11"/>
  <c r="C48" i="11"/>
  <c r="D48" i="11"/>
  <c r="E48" i="11"/>
  <c r="F48" i="11"/>
  <c r="G48" i="11"/>
  <c r="H48" i="11"/>
  <c r="I48" i="11"/>
  <c r="K48" i="11"/>
  <c r="L48" i="11"/>
  <c r="AA48" i="11" s="1"/>
  <c r="M48" i="11"/>
  <c r="N48" i="11"/>
  <c r="AC48" i="11" s="1"/>
  <c r="O48" i="11"/>
  <c r="P48" i="11"/>
  <c r="Q48" i="11"/>
  <c r="R48" i="11"/>
  <c r="S48" i="11"/>
  <c r="T48" i="11"/>
  <c r="U48" i="11"/>
  <c r="V48" i="11"/>
  <c r="W48" i="11"/>
  <c r="X48" i="11"/>
  <c r="Y48" i="11"/>
  <c r="Z48" i="11"/>
  <c r="AB48" i="11"/>
  <c r="AD48" i="11"/>
  <c r="C49" i="11"/>
  <c r="D49" i="11"/>
  <c r="E49" i="11"/>
  <c r="F49" i="11"/>
  <c r="G49" i="11"/>
  <c r="H49" i="11"/>
  <c r="I49" i="11"/>
  <c r="K49" i="11"/>
  <c r="Z49" i="11" s="1"/>
  <c r="L49" i="11"/>
  <c r="M49" i="11"/>
  <c r="AB49" i="11" s="1"/>
  <c r="N49" i="11"/>
  <c r="O49" i="11"/>
  <c r="AD49" i="11" s="1"/>
  <c r="P49" i="11"/>
  <c r="Q49" i="11"/>
  <c r="R49" i="11"/>
  <c r="S49" i="11"/>
  <c r="T49" i="11"/>
  <c r="U49" i="11"/>
  <c r="V49" i="11"/>
  <c r="W49" i="11"/>
  <c r="X49" i="11"/>
  <c r="Y49" i="11"/>
  <c r="AA49" i="11"/>
  <c r="AC49" i="11"/>
  <c r="C50" i="11"/>
  <c r="D50" i="11"/>
  <c r="E50" i="11"/>
  <c r="F50" i="11"/>
  <c r="G50" i="11"/>
  <c r="H50" i="11"/>
  <c r="I50" i="11"/>
  <c r="K50" i="11"/>
  <c r="L50" i="11"/>
  <c r="AA50" i="11" s="1"/>
  <c r="M50" i="11"/>
  <c r="N50" i="11"/>
  <c r="AC50" i="11" s="1"/>
  <c r="O50" i="11"/>
  <c r="P50" i="11"/>
  <c r="Q50" i="11"/>
  <c r="R50" i="11"/>
  <c r="S50" i="11"/>
  <c r="T50" i="11"/>
  <c r="U50" i="11"/>
  <c r="V50" i="11"/>
  <c r="W50" i="11"/>
  <c r="X50" i="11"/>
  <c r="Y50" i="11"/>
  <c r="Z50" i="11"/>
  <c r="AB50" i="11"/>
  <c r="AD50" i="11"/>
  <c r="C51" i="11"/>
  <c r="D51" i="11"/>
  <c r="E51" i="11"/>
  <c r="F51" i="11"/>
  <c r="G51" i="11"/>
  <c r="H51" i="11"/>
  <c r="I51" i="11"/>
  <c r="K51" i="11"/>
  <c r="Z51" i="11" s="1"/>
  <c r="L51" i="11"/>
  <c r="M51" i="11"/>
  <c r="AB51" i="11" s="1"/>
  <c r="N51" i="11"/>
  <c r="O51" i="11"/>
  <c r="AD51" i="11" s="1"/>
  <c r="P51" i="11"/>
  <c r="Q51" i="11"/>
  <c r="R51" i="11"/>
  <c r="S51" i="11"/>
  <c r="T51" i="11"/>
  <c r="U51" i="11"/>
  <c r="V51" i="11"/>
  <c r="W51" i="11"/>
  <c r="X51" i="11"/>
  <c r="Y51" i="11"/>
  <c r="AA51" i="11"/>
  <c r="AC51" i="11"/>
  <c r="C52" i="11"/>
  <c r="D52" i="11"/>
  <c r="E52" i="11"/>
  <c r="F52" i="11"/>
  <c r="G52" i="11"/>
  <c r="H52" i="11"/>
  <c r="I52" i="11"/>
  <c r="K52" i="11"/>
  <c r="L52" i="11"/>
  <c r="AA52" i="11" s="1"/>
  <c r="M52" i="11"/>
  <c r="N52" i="11"/>
  <c r="AC52" i="11" s="1"/>
  <c r="O52" i="11"/>
  <c r="P52" i="11"/>
  <c r="Q52" i="11"/>
  <c r="R52" i="11"/>
  <c r="S52" i="11"/>
  <c r="T52" i="11"/>
  <c r="U52" i="11"/>
  <c r="V52" i="11"/>
  <c r="W52" i="11"/>
  <c r="X52" i="11"/>
  <c r="Y52" i="11"/>
  <c r="Z52" i="11"/>
  <c r="AB52" i="11"/>
  <c r="AD52" i="11"/>
  <c r="C53" i="11"/>
  <c r="D53" i="11"/>
  <c r="E53" i="11"/>
  <c r="F53" i="11"/>
  <c r="G53" i="11"/>
  <c r="H53" i="11"/>
  <c r="I53" i="11"/>
  <c r="K53" i="11"/>
  <c r="Z53" i="11" s="1"/>
  <c r="L53" i="11"/>
  <c r="M53" i="11"/>
  <c r="AB53" i="11" s="1"/>
  <c r="N53" i="11"/>
  <c r="O53" i="11"/>
  <c r="AD53" i="11" s="1"/>
  <c r="P53" i="11"/>
  <c r="Q53" i="11"/>
  <c r="R53" i="11"/>
  <c r="S53" i="11"/>
  <c r="T53" i="11"/>
  <c r="U53" i="11"/>
  <c r="V53" i="11"/>
  <c r="W53" i="11"/>
  <c r="X53" i="11"/>
  <c r="Y53" i="11"/>
  <c r="AA53" i="11"/>
  <c r="AC53" i="11"/>
  <c r="C54" i="11"/>
  <c r="D54" i="11"/>
  <c r="E54" i="11"/>
  <c r="F54" i="11"/>
  <c r="G54" i="11"/>
  <c r="H54" i="11"/>
  <c r="I54" i="11"/>
  <c r="K54" i="11"/>
  <c r="L54" i="11"/>
  <c r="AA54" i="11" s="1"/>
  <c r="M54" i="11"/>
  <c r="N54" i="11"/>
  <c r="AC54" i="11" s="1"/>
  <c r="O54" i="11"/>
  <c r="P54" i="11"/>
  <c r="Q54" i="11"/>
  <c r="R54" i="11"/>
  <c r="S54" i="11"/>
  <c r="T54" i="11"/>
  <c r="U54" i="11"/>
  <c r="V54" i="11"/>
  <c r="W54" i="11"/>
  <c r="X54" i="11"/>
  <c r="Y54" i="11"/>
  <c r="Z54" i="11"/>
  <c r="AB54" i="11"/>
  <c r="AD54" i="11"/>
  <c r="C55" i="11"/>
  <c r="D55" i="11"/>
  <c r="E55" i="11"/>
  <c r="F55" i="11"/>
  <c r="G55" i="11"/>
  <c r="H55" i="11"/>
  <c r="I55" i="11"/>
  <c r="K55" i="11"/>
  <c r="Z55" i="11" s="1"/>
  <c r="L55" i="11"/>
  <c r="M55" i="11"/>
  <c r="AB55" i="11" s="1"/>
  <c r="N55" i="11"/>
  <c r="O55" i="11"/>
  <c r="AD55" i="11" s="1"/>
  <c r="P55" i="11"/>
  <c r="Q55" i="11"/>
  <c r="R55" i="11"/>
  <c r="S55" i="11"/>
  <c r="T55" i="11"/>
  <c r="U55" i="11"/>
  <c r="V55" i="11"/>
  <c r="W55" i="11"/>
  <c r="X55" i="11"/>
  <c r="Y55" i="11"/>
  <c r="AA55" i="11"/>
  <c r="AC55" i="11"/>
  <c r="C56" i="11"/>
  <c r="D56" i="11"/>
  <c r="E56" i="11"/>
  <c r="F56" i="11"/>
  <c r="G56" i="11"/>
  <c r="H56" i="11"/>
  <c r="I56" i="11"/>
  <c r="K56" i="11"/>
  <c r="L56" i="11"/>
  <c r="AA56" i="11" s="1"/>
  <c r="M56" i="11"/>
  <c r="N56" i="11"/>
  <c r="AC56" i="11" s="1"/>
  <c r="O56" i="11"/>
  <c r="P56" i="11"/>
  <c r="Q56" i="11"/>
  <c r="R56" i="11"/>
  <c r="S56" i="11"/>
  <c r="T56" i="11"/>
  <c r="U56" i="11"/>
  <c r="V56" i="11"/>
  <c r="W56" i="11"/>
  <c r="X56" i="11"/>
  <c r="Y56" i="11"/>
  <c r="Z56" i="11"/>
  <c r="AB56" i="11"/>
  <c r="AD56" i="11"/>
  <c r="C57" i="11"/>
  <c r="D57" i="11"/>
  <c r="E57" i="11"/>
  <c r="F57" i="11"/>
  <c r="G57" i="11"/>
  <c r="H57" i="11"/>
  <c r="I57" i="11"/>
  <c r="K57" i="11"/>
  <c r="Z57" i="11" s="1"/>
  <c r="L57" i="11"/>
  <c r="M57" i="11"/>
  <c r="AB57" i="11" s="1"/>
  <c r="N57" i="11"/>
  <c r="O57" i="11"/>
  <c r="AD57" i="11" s="1"/>
  <c r="P57" i="11"/>
  <c r="Q57" i="11"/>
  <c r="R57" i="11"/>
  <c r="S57" i="11"/>
  <c r="T57" i="11"/>
  <c r="U57" i="11"/>
  <c r="V57" i="11"/>
  <c r="W57" i="11"/>
  <c r="X57" i="11"/>
  <c r="Y57" i="11"/>
  <c r="AA57" i="11"/>
  <c r="AC57" i="11"/>
  <c r="C58" i="11"/>
  <c r="D58" i="11"/>
  <c r="E58" i="11"/>
  <c r="F58" i="11"/>
  <c r="G58" i="11"/>
  <c r="H58" i="11"/>
  <c r="I58" i="11"/>
  <c r="K58" i="11"/>
  <c r="L58" i="11"/>
  <c r="AA58" i="11" s="1"/>
  <c r="M58" i="11"/>
  <c r="N58" i="11"/>
  <c r="AC58" i="11" s="1"/>
  <c r="O58" i="11"/>
  <c r="P58" i="11"/>
  <c r="Q58" i="11"/>
  <c r="R58" i="11"/>
  <c r="S58" i="11"/>
  <c r="T58" i="11"/>
  <c r="U58" i="11"/>
  <c r="V58" i="11"/>
  <c r="W58" i="11"/>
  <c r="X58" i="11"/>
  <c r="Y58" i="11"/>
  <c r="Z58" i="11"/>
  <c r="AB58" i="11"/>
  <c r="AD58" i="11"/>
  <c r="C59" i="11"/>
  <c r="D59" i="11"/>
  <c r="E59" i="11"/>
  <c r="F59" i="11"/>
  <c r="G59" i="11"/>
  <c r="H59" i="11"/>
  <c r="I59" i="11"/>
  <c r="K59" i="11"/>
  <c r="Z59" i="11" s="1"/>
  <c r="L59" i="11"/>
  <c r="M59" i="11"/>
  <c r="AB59" i="11" s="1"/>
  <c r="N59" i="11"/>
  <c r="O59" i="11"/>
  <c r="AD59" i="11" s="1"/>
  <c r="P59" i="11"/>
  <c r="Q59" i="11"/>
  <c r="R59" i="11"/>
  <c r="S59" i="11"/>
  <c r="T59" i="11"/>
  <c r="U59" i="11"/>
  <c r="V59" i="11"/>
  <c r="W59" i="11"/>
  <c r="X59" i="11"/>
  <c r="Y59" i="11"/>
  <c r="AA59" i="11"/>
  <c r="AC59" i="11"/>
  <c r="C60" i="11"/>
  <c r="D60" i="11"/>
  <c r="E60" i="11"/>
  <c r="F60" i="11"/>
  <c r="G60" i="11"/>
  <c r="H60" i="11"/>
  <c r="I60" i="11"/>
  <c r="K60" i="11"/>
  <c r="L60" i="11"/>
  <c r="AA60" i="11" s="1"/>
  <c r="M60" i="11"/>
  <c r="N60" i="11"/>
  <c r="AC60" i="11" s="1"/>
  <c r="O60" i="11"/>
  <c r="P60" i="11"/>
  <c r="Q60" i="11"/>
  <c r="R60" i="11"/>
  <c r="S60" i="11"/>
  <c r="T60" i="11"/>
  <c r="U60" i="11"/>
  <c r="V60" i="11"/>
  <c r="W60" i="11"/>
  <c r="X60" i="11"/>
  <c r="Y60" i="11"/>
  <c r="Z60" i="11"/>
  <c r="AB60" i="11"/>
  <c r="AD60" i="11"/>
  <c r="C61" i="11"/>
  <c r="D61" i="11"/>
  <c r="E61" i="11"/>
  <c r="F61" i="11"/>
  <c r="G61" i="11"/>
  <c r="H61" i="11"/>
  <c r="I61" i="11"/>
  <c r="K61" i="11"/>
  <c r="Z61" i="11" s="1"/>
  <c r="L61" i="11"/>
  <c r="M61" i="11"/>
  <c r="AB61" i="11" s="1"/>
  <c r="N61" i="11"/>
  <c r="O61" i="11"/>
  <c r="AD61" i="11" s="1"/>
  <c r="P61" i="11"/>
  <c r="Q61" i="11"/>
  <c r="R61" i="11"/>
  <c r="S61" i="11"/>
  <c r="T61" i="11"/>
  <c r="U61" i="11"/>
  <c r="V61" i="11"/>
  <c r="W61" i="11"/>
  <c r="X61" i="11"/>
  <c r="Y61" i="11"/>
  <c r="AA61" i="11"/>
  <c r="AC61" i="11"/>
  <c r="C62" i="11"/>
  <c r="D62" i="11"/>
  <c r="E62" i="11"/>
  <c r="F62" i="11"/>
  <c r="G62" i="11"/>
  <c r="H62" i="11"/>
  <c r="I62" i="11"/>
  <c r="K62" i="11"/>
  <c r="L62" i="11"/>
  <c r="AA62" i="11" s="1"/>
  <c r="M62" i="11"/>
  <c r="N62" i="11"/>
  <c r="AC62" i="11" s="1"/>
  <c r="O62" i="11"/>
  <c r="P62" i="11"/>
  <c r="Q62" i="11"/>
  <c r="R62" i="11"/>
  <c r="S62" i="11"/>
  <c r="T62" i="11"/>
  <c r="U62" i="11"/>
  <c r="V62" i="11"/>
  <c r="W62" i="11"/>
  <c r="X62" i="11"/>
  <c r="Y62" i="11"/>
  <c r="Z62" i="11"/>
  <c r="AB62" i="11"/>
  <c r="AD62" i="11"/>
  <c r="C63" i="11"/>
  <c r="D63" i="11"/>
  <c r="E63" i="11"/>
  <c r="F63" i="11"/>
  <c r="G63" i="11"/>
  <c r="H63" i="11"/>
  <c r="I63" i="11"/>
  <c r="K63" i="11"/>
  <c r="Z63" i="11" s="1"/>
  <c r="L63" i="11"/>
  <c r="M63" i="11"/>
  <c r="AB63" i="11" s="1"/>
  <c r="N63" i="11"/>
  <c r="O63" i="11"/>
  <c r="AD63" i="11" s="1"/>
  <c r="P63" i="11"/>
  <c r="Q63" i="11"/>
  <c r="R63" i="11"/>
  <c r="S63" i="11"/>
  <c r="T63" i="11"/>
  <c r="U63" i="11"/>
  <c r="V63" i="11"/>
  <c r="W63" i="11"/>
  <c r="X63" i="11"/>
  <c r="Y63" i="11"/>
  <c r="AA63" i="11"/>
  <c r="AC63" i="11"/>
  <c r="C64" i="11"/>
  <c r="D64" i="11"/>
  <c r="E64" i="11"/>
  <c r="F64" i="11"/>
  <c r="G64" i="11"/>
  <c r="H64" i="11"/>
  <c r="I64" i="11"/>
  <c r="K64" i="11"/>
  <c r="L64" i="11"/>
  <c r="AA64" i="11" s="1"/>
  <c r="M64" i="11"/>
  <c r="N64" i="11"/>
  <c r="AC64" i="11" s="1"/>
  <c r="O64" i="11"/>
  <c r="P64" i="11"/>
  <c r="Q64" i="11"/>
  <c r="R64" i="11"/>
  <c r="S64" i="11"/>
  <c r="T64" i="11"/>
  <c r="U64" i="11"/>
  <c r="V64" i="11"/>
  <c r="W64" i="11"/>
  <c r="X64" i="11"/>
  <c r="Y64" i="11"/>
  <c r="Z64" i="11"/>
  <c r="AB64" i="11"/>
  <c r="AD64" i="11"/>
  <c r="C65" i="11"/>
  <c r="D65" i="11"/>
  <c r="E65" i="11"/>
  <c r="F65" i="11"/>
  <c r="G65" i="11"/>
  <c r="H65" i="11"/>
  <c r="I65" i="11"/>
  <c r="K65" i="11"/>
  <c r="Z65" i="11" s="1"/>
  <c r="L65" i="11"/>
  <c r="M65" i="11"/>
  <c r="AB65" i="11" s="1"/>
  <c r="N65" i="11"/>
  <c r="O65" i="11"/>
  <c r="AD65" i="11" s="1"/>
  <c r="P65" i="11"/>
  <c r="Q65" i="11"/>
  <c r="R65" i="11"/>
  <c r="S65" i="11"/>
  <c r="T65" i="11"/>
  <c r="U65" i="11"/>
  <c r="V65" i="11"/>
  <c r="W65" i="11"/>
  <c r="X65" i="11"/>
  <c r="Y65" i="11"/>
  <c r="AA65" i="11"/>
  <c r="AC65" i="11"/>
  <c r="C66" i="11"/>
  <c r="D66" i="11"/>
  <c r="E66" i="11"/>
  <c r="F66" i="11"/>
  <c r="G66" i="11"/>
  <c r="H66" i="11"/>
  <c r="I66" i="11"/>
  <c r="K66" i="11"/>
  <c r="L66" i="11"/>
  <c r="AA66" i="11" s="1"/>
  <c r="M66" i="11"/>
  <c r="N66" i="11"/>
  <c r="AC66" i="11" s="1"/>
  <c r="O66" i="11"/>
  <c r="P66" i="11"/>
  <c r="Q66" i="11"/>
  <c r="R66" i="11"/>
  <c r="S66" i="11"/>
  <c r="T66" i="11"/>
  <c r="U66" i="11"/>
  <c r="V66" i="11"/>
  <c r="W66" i="11"/>
  <c r="X66" i="11"/>
  <c r="Y66" i="11"/>
  <c r="Z66" i="11"/>
  <c r="AB66" i="11"/>
  <c r="AD66" i="11"/>
  <c r="C44" i="10"/>
  <c r="D44" i="10"/>
  <c r="E44" i="10"/>
  <c r="F44" i="10"/>
  <c r="G44" i="10"/>
  <c r="H44" i="10"/>
  <c r="I44" i="10"/>
  <c r="K44" i="10"/>
  <c r="L44" i="10"/>
  <c r="M44" i="10"/>
  <c r="N44" i="10"/>
  <c r="O44" i="10"/>
  <c r="P44" i="10"/>
  <c r="Q44" i="10"/>
  <c r="R44" i="10"/>
  <c r="S44" i="10"/>
  <c r="T44" i="10"/>
  <c r="U44" i="10"/>
  <c r="V44" i="10"/>
  <c r="W44" i="10"/>
  <c r="X44" i="10"/>
  <c r="Y44" i="10"/>
  <c r="C45" i="10"/>
  <c r="D45" i="10"/>
  <c r="E45" i="10"/>
  <c r="F45" i="10"/>
  <c r="G45" i="10"/>
  <c r="H45" i="10"/>
  <c r="I45" i="10"/>
  <c r="K45" i="10"/>
  <c r="L45" i="10"/>
  <c r="M45" i="10"/>
  <c r="N45" i="10"/>
  <c r="O45" i="10"/>
  <c r="P45" i="10"/>
  <c r="Q45" i="10"/>
  <c r="R45" i="10"/>
  <c r="S45" i="10"/>
  <c r="T45" i="10"/>
  <c r="U45" i="10"/>
  <c r="V45" i="10"/>
  <c r="W45" i="10"/>
  <c r="X45" i="10"/>
  <c r="Y45" i="10"/>
  <c r="C46" i="10"/>
  <c r="D46" i="10"/>
  <c r="E46" i="10"/>
  <c r="F46" i="10"/>
  <c r="G46" i="10"/>
  <c r="H46" i="10"/>
  <c r="I46" i="10"/>
  <c r="K46" i="10"/>
  <c r="L46" i="10"/>
  <c r="M46" i="10"/>
  <c r="N46" i="10"/>
  <c r="O46" i="10"/>
  <c r="P46" i="10"/>
  <c r="Q46" i="10"/>
  <c r="R46" i="10"/>
  <c r="S46" i="10"/>
  <c r="T46" i="10"/>
  <c r="U46" i="10"/>
  <c r="V46" i="10"/>
  <c r="W46" i="10"/>
  <c r="X46" i="10"/>
  <c r="Y46" i="10"/>
  <c r="C47" i="10"/>
  <c r="D47" i="10"/>
  <c r="E47" i="10"/>
  <c r="F47" i="10"/>
  <c r="G47" i="10"/>
  <c r="H47" i="10"/>
  <c r="I47" i="10"/>
  <c r="K47" i="10"/>
  <c r="L47" i="10"/>
  <c r="M47" i="10"/>
  <c r="N47" i="10"/>
  <c r="O47" i="10"/>
  <c r="P47" i="10"/>
  <c r="Q47" i="10"/>
  <c r="R47" i="10"/>
  <c r="S47" i="10"/>
  <c r="T47" i="10"/>
  <c r="U47" i="10"/>
  <c r="V47" i="10"/>
  <c r="W47" i="10"/>
  <c r="X47" i="10"/>
  <c r="Y47" i="10"/>
  <c r="C48" i="10"/>
  <c r="D48" i="10"/>
  <c r="E48" i="10"/>
  <c r="F48" i="10"/>
  <c r="G48" i="10"/>
  <c r="H48" i="10"/>
  <c r="I48" i="10"/>
  <c r="K48" i="10"/>
  <c r="L48" i="10"/>
  <c r="M48" i="10"/>
  <c r="N48" i="10"/>
  <c r="O48" i="10"/>
  <c r="P48" i="10"/>
  <c r="Q48" i="10"/>
  <c r="R48" i="10"/>
  <c r="S48" i="10"/>
  <c r="T48" i="10"/>
  <c r="U48" i="10"/>
  <c r="V48" i="10"/>
  <c r="W48" i="10"/>
  <c r="X48" i="10"/>
  <c r="Y48" i="10"/>
  <c r="C49" i="10"/>
  <c r="D49" i="10"/>
  <c r="E49" i="10"/>
  <c r="F49" i="10"/>
  <c r="G49" i="10"/>
  <c r="H49" i="10"/>
  <c r="I49" i="10"/>
  <c r="K49" i="10"/>
  <c r="L49" i="10"/>
  <c r="M49" i="10"/>
  <c r="N49" i="10"/>
  <c r="O49" i="10"/>
  <c r="P49" i="10"/>
  <c r="Q49" i="10"/>
  <c r="R49" i="10"/>
  <c r="S49" i="10"/>
  <c r="T49" i="10"/>
  <c r="U49" i="10"/>
  <c r="V49" i="10"/>
  <c r="W49" i="10"/>
  <c r="X49" i="10"/>
  <c r="Y49" i="10"/>
  <c r="C50" i="10"/>
  <c r="D50" i="10"/>
  <c r="E50" i="10"/>
  <c r="F50" i="10"/>
  <c r="G50" i="10"/>
  <c r="H50" i="10"/>
  <c r="I50" i="10"/>
  <c r="K50" i="10"/>
  <c r="L50" i="10"/>
  <c r="M50" i="10"/>
  <c r="N50" i="10"/>
  <c r="O50" i="10"/>
  <c r="P50" i="10"/>
  <c r="Q50" i="10"/>
  <c r="R50" i="10"/>
  <c r="S50" i="10"/>
  <c r="T50" i="10"/>
  <c r="U50" i="10"/>
  <c r="V50" i="10"/>
  <c r="W50" i="10"/>
  <c r="X50" i="10"/>
  <c r="Y50" i="10"/>
  <c r="C51" i="10"/>
  <c r="D51" i="10"/>
  <c r="E51" i="10"/>
  <c r="F51" i="10"/>
  <c r="G51" i="10"/>
  <c r="H51" i="10"/>
  <c r="I51" i="10"/>
  <c r="K51" i="10"/>
  <c r="L51" i="10"/>
  <c r="M51" i="10"/>
  <c r="N51" i="10"/>
  <c r="O51" i="10"/>
  <c r="P51" i="10"/>
  <c r="Q51" i="10"/>
  <c r="R51" i="10"/>
  <c r="S51" i="10"/>
  <c r="T51" i="10"/>
  <c r="U51" i="10"/>
  <c r="V51" i="10"/>
  <c r="W51" i="10"/>
  <c r="X51" i="10"/>
  <c r="Y51" i="10"/>
  <c r="C52" i="10"/>
  <c r="D52" i="10"/>
  <c r="E52" i="10"/>
  <c r="F52" i="10"/>
  <c r="G52" i="10"/>
  <c r="H52" i="10"/>
  <c r="I52" i="10"/>
  <c r="K52" i="10"/>
  <c r="L52" i="10"/>
  <c r="M52" i="10"/>
  <c r="N52" i="10"/>
  <c r="O52" i="10"/>
  <c r="P52" i="10"/>
  <c r="Q52" i="10"/>
  <c r="R52" i="10"/>
  <c r="S52" i="10"/>
  <c r="T52" i="10"/>
  <c r="U52" i="10"/>
  <c r="V52" i="10"/>
  <c r="W52" i="10"/>
  <c r="X52" i="10"/>
  <c r="Y52" i="10"/>
  <c r="C53" i="10"/>
  <c r="D53" i="10"/>
  <c r="E53" i="10"/>
  <c r="F53" i="10"/>
  <c r="G53" i="10"/>
  <c r="H53" i="10"/>
  <c r="I53" i="10"/>
  <c r="K53" i="10"/>
  <c r="L53" i="10"/>
  <c r="M53" i="10"/>
  <c r="N53" i="10"/>
  <c r="O53" i="10"/>
  <c r="P53" i="10"/>
  <c r="Q53" i="10"/>
  <c r="R53" i="10"/>
  <c r="S53" i="10"/>
  <c r="T53" i="10"/>
  <c r="U53" i="10"/>
  <c r="V53" i="10"/>
  <c r="W53" i="10"/>
  <c r="X53" i="10"/>
  <c r="Y53" i="10"/>
  <c r="C54" i="10"/>
  <c r="D54" i="10"/>
  <c r="E54" i="10"/>
  <c r="F54" i="10"/>
  <c r="G54" i="10"/>
  <c r="H54" i="10"/>
  <c r="I54" i="10"/>
  <c r="K54" i="10"/>
  <c r="L54" i="10"/>
  <c r="M54" i="10"/>
  <c r="N54" i="10"/>
  <c r="O54" i="10"/>
  <c r="P54" i="10"/>
  <c r="Q54" i="10"/>
  <c r="R54" i="10"/>
  <c r="S54" i="10"/>
  <c r="T54" i="10"/>
  <c r="U54" i="10"/>
  <c r="V54" i="10"/>
  <c r="W54" i="10"/>
  <c r="X54" i="10"/>
  <c r="Y54" i="10"/>
  <c r="C55" i="10"/>
  <c r="D55" i="10"/>
  <c r="E55" i="10"/>
  <c r="F55" i="10"/>
  <c r="G55" i="10"/>
  <c r="H55" i="10"/>
  <c r="I55" i="10"/>
  <c r="K55" i="10"/>
  <c r="L55" i="10"/>
  <c r="M55" i="10"/>
  <c r="N55" i="10"/>
  <c r="O55" i="10"/>
  <c r="P55" i="10"/>
  <c r="Q55" i="10"/>
  <c r="R55" i="10"/>
  <c r="S55" i="10"/>
  <c r="T55" i="10"/>
  <c r="U55" i="10"/>
  <c r="V55" i="10"/>
  <c r="W55" i="10"/>
  <c r="X55" i="10"/>
  <c r="Y55" i="10"/>
  <c r="C56" i="10"/>
  <c r="D56" i="10"/>
  <c r="E56" i="10"/>
  <c r="F56" i="10"/>
  <c r="G56" i="10"/>
  <c r="H56" i="10"/>
  <c r="I56" i="10"/>
  <c r="K56" i="10"/>
  <c r="L56" i="10"/>
  <c r="M56" i="10"/>
  <c r="N56" i="10"/>
  <c r="O56" i="10"/>
  <c r="P56" i="10"/>
  <c r="Q56" i="10"/>
  <c r="R56" i="10"/>
  <c r="S56" i="10"/>
  <c r="T56" i="10"/>
  <c r="U56" i="10"/>
  <c r="V56" i="10"/>
  <c r="W56" i="10"/>
  <c r="X56" i="10"/>
  <c r="Y56" i="10"/>
  <c r="C57" i="10"/>
  <c r="D57" i="10"/>
  <c r="E57" i="10"/>
  <c r="F57" i="10"/>
  <c r="G57" i="10"/>
  <c r="H57" i="10"/>
  <c r="I57" i="10"/>
  <c r="K57" i="10"/>
  <c r="L57" i="10"/>
  <c r="M57" i="10"/>
  <c r="N57" i="10"/>
  <c r="O57" i="10"/>
  <c r="P57" i="10"/>
  <c r="Q57" i="10"/>
  <c r="R57" i="10"/>
  <c r="S57" i="10"/>
  <c r="T57" i="10"/>
  <c r="U57" i="10"/>
  <c r="V57" i="10"/>
  <c r="W57" i="10"/>
  <c r="X57" i="10"/>
  <c r="Y57" i="10"/>
  <c r="C58" i="10"/>
  <c r="D58" i="10"/>
  <c r="E58" i="10"/>
  <c r="F58" i="10"/>
  <c r="G58" i="10"/>
  <c r="H58" i="10"/>
  <c r="I58" i="10"/>
  <c r="K58" i="10"/>
  <c r="L58" i="10"/>
  <c r="M58" i="10"/>
  <c r="N58" i="10"/>
  <c r="O58" i="10"/>
  <c r="P58" i="10"/>
  <c r="Q58" i="10"/>
  <c r="R58" i="10"/>
  <c r="S58" i="10"/>
  <c r="T58" i="10"/>
  <c r="U58" i="10"/>
  <c r="V58" i="10"/>
  <c r="W58" i="10"/>
  <c r="X58" i="10"/>
  <c r="Y58" i="10"/>
  <c r="C59" i="10"/>
  <c r="D59" i="10"/>
  <c r="E59" i="10"/>
  <c r="F59" i="10"/>
  <c r="G59" i="10"/>
  <c r="H59" i="10"/>
  <c r="I59" i="10"/>
  <c r="K59" i="10"/>
  <c r="L59" i="10"/>
  <c r="M59" i="10"/>
  <c r="N59" i="10"/>
  <c r="O59" i="10"/>
  <c r="P59" i="10"/>
  <c r="Q59" i="10"/>
  <c r="R59" i="10"/>
  <c r="S59" i="10"/>
  <c r="T59" i="10"/>
  <c r="U59" i="10"/>
  <c r="V59" i="10"/>
  <c r="W59" i="10"/>
  <c r="X59" i="10"/>
  <c r="Y59" i="10"/>
  <c r="C60" i="10"/>
  <c r="D60" i="10"/>
  <c r="E60" i="10"/>
  <c r="F60" i="10"/>
  <c r="G60" i="10"/>
  <c r="H60" i="10"/>
  <c r="I60" i="10"/>
  <c r="K60" i="10"/>
  <c r="L60" i="10"/>
  <c r="M60" i="10"/>
  <c r="N60" i="10"/>
  <c r="O60" i="10"/>
  <c r="P60" i="10"/>
  <c r="Q60" i="10"/>
  <c r="R60" i="10"/>
  <c r="S60" i="10"/>
  <c r="T60" i="10"/>
  <c r="U60" i="10"/>
  <c r="V60" i="10"/>
  <c r="W60" i="10"/>
  <c r="X60" i="10"/>
  <c r="Y60" i="10"/>
  <c r="C61" i="10"/>
  <c r="D61" i="10"/>
  <c r="E61" i="10"/>
  <c r="F61" i="10"/>
  <c r="G61" i="10"/>
  <c r="H61" i="10"/>
  <c r="I61" i="10"/>
  <c r="K61" i="10"/>
  <c r="L61" i="10"/>
  <c r="M61" i="10"/>
  <c r="N61" i="10"/>
  <c r="O61" i="10"/>
  <c r="P61" i="10"/>
  <c r="Q61" i="10"/>
  <c r="R61" i="10"/>
  <c r="S61" i="10"/>
  <c r="T61" i="10"/>
  <c r="U61" i="10"/>
  <c r="V61" i="10"/>
  <c r="W61" i="10"/>
  <c r="X61" i="10"/>
  <c r="Y61" i="10"/>
  <c r="C62" i="10"/>
  <c r="D62" i="10"/>
  <c r="E62" i="10"/>
  <c r="F62" i="10"/>
  <c r="G62" i="10"/>
  <c r="H62" i="10"/>
  <c r="I62" i="10"/>
  <c r="K62" i="10"/>
  <c r="L62" i="10"/>
  <c r="M62" i="10"/>
  <c r="N62" i="10"/>
  <c r="O62" i="10"/>
  <c r="P62" i="10"/>
  <c r="Q62" i="10"/>
  <c r="R62" i="10"/>
  <c r="S62" i="10"/>
  <c r="T62" i="10"/>
  <c r="U62" i="10"/>
  <c r="V62" i="10"/>
  <c r="W62" i="10"/>
  <c r="X62" i="10"/>
  <c r="Y62" i="10"/>
  <c r="C63" i="10"/>
  <c r="D63" i="10"/>
  <c r="E63" i="10"/>
  <c r="F63" i="10"/>
  <c r="G63" i="10"/>
  <c r="H63" i="10"/>
  <c r="I63" i="10"/>
  <c r="K63" i="10"/>
  <c r="L63" i="10"/>
  <c r="M63" i="10"/>
  <c r="N63" i="10"/>
  <c r="O63" i="10"/>
  <c r="P63" i="10"/>
  <c r="Q63" i="10"/>
  <c r="R63" i="10"/>
  <c r="S63" i="10"/>
  <c r="T63" i="10"/>
  <c r="U63" i="10"/>
  <c r="V63" i="10"/>
  <c r="W63" i="10"/>
  <c r="X63" i="10"/>
  <c r="Y63" i="10"/>
  <c r="C64" i="10"/>
  <c r="D64" i="10"/>
  <c r="E64" i="10"/>
  <c r="F64" i="10"/>
  <c r="G64" i="10"/>
  <c r="H64" i="10"/>
  <c r="I64" i="10"/>
  <c r="K64" i="10"/>
  <c r="L64" i="10"/>
  <c r="M64" i="10"/>
  <c r="N64" i="10"/>
  <c r="O64" i="10"/>
  <c r="P64" i="10"/>
  <c r="Q64" i="10"/>
  <c r="R64" i="10"/>
  <c r="S64" i="10"/>
  <c r="T64" i="10"/>
  <c r="U64" i="10"/>
  <c r="V64" i="10"/>
  <c r="W64" i="10"/>
  <c r="X64" i="10"/>
  <c r="Y64" i="10"/>
  <c r="C65" i="10"/>
  <c r="D65" i="10"/>
  <c r="E65" i="10"/>
  <c r="F65" i="10"/>
  <c r="G65" i="10"/>
  <c r="H65" i="10"/>
  <c r="I65" i="10"/>
  <c r="K65" i="10"/>
  <c r="L65" i="10"/>
  <c r="M65" i="10"/>
  <c r="N65" i="10"/>
  <c r="O65" i="10"/>
  <c r="P65" i="10"/>
  <c r="Q65" i="10"/>
  <c r="R65" i="10"/>
  <c r="S65" i="10"/>
  <c r="T65" i="10"/>
  <c r="U65" i="10"/>
  <c r="V65" i="10"/>
  <c r="W65" i="10"/>
  <c r="X65" i="10"/>
  <c r="Y65" i="10"/>
  <c r="C66" i="10"/>
  <c r="D66" i="10"/>
  <c r="E66" i="10"/>
  <c r="F66" i="10"/>
  <c r="G66" i="10"/>
  <c r="H66" i="10"/>
  <c r="I66" i="10"/>
  <c r="K66" i="10"/>
  <c r="L66" i="10"/>
  <c r="M66" i="10"/>
  <c r="N66" i="10"/>
  <c r="O66" i="10"/>
  <c r="P66" i="10"/>
  <c r="Q66" i="10"/>
  <c r="R66" i="10"/>
  <c r="S66" i="10"/>
  <c r="T66" i="10"/>
  <c r="U66" i="10"/>
  <c r="V66" i="10"/>
  <c r="W66" i="10"/>
  <c r="X66" i="10"/>
  <c r="Y66" i="10"/>
  <c r="C66" i="9"/>
  <c r="D66" i="9"/>
  <c r="E66" i="9"/>
  <c r="F66" i="9"/>
  <c r="G66" i="9"/>
  <c r="H66" i="9"/>
  <c r="I66" i="9"/>
  <c r="K66" i="9"/>
  <c r="L66" i="9"/>
  <c r="M66" i="9"/>
  <c r="N66" i="9"/>
  <c r="O66" i="9"/>
  <c r="P66" i="9"/>
  <c r="Q66" i="9"/>
  <c r="R66" i="9"/>
  <c r="C44" i="9"/>
  <c r="D44" i="9"/>
  <c r="E44" i="9"/>
  <c r="F44" i="9"/>
  <c r="G44" i="9"/>
  <c r="H44" i="9"/>
  <c r="I44" i="9"/>
  <c r="K44" i="9"/>
  <c r="L44" i="9"/>
  <c r="M44" i="9"/>
  <c r="N44" i="9"/>
  <c r="O44" i="9"/>
  <c r="P44" i="9"/>
  <c r="Q44" i="9"/>
  <c r="R44" i="9"/>
  <c r="C45" i="9"/>
  <c r="D45" i="9"/>
  <c r="E45" i="9"/>
  <c r="F45" i="9"/>
  <c r="G45" i="9"/>
  <c r="H45" i="9"/>
  <c r="I45" i="9"/>
  <c r="K45" i="9"/>
  <c r="L45" i="9"/>
  <c r="M45" i="9"/>
  <c r="N45" i="9"/>
  <c r="O45" i="9"/>
  <c r="P45" i="9"/>
  <c r="Q45" i="9"/>
  <c r="R45" i="9"/>
  <c r="C46" i="9"/>
  <c r="D46" i="9"/>
  <c r="E46" i="9"/>
  <c r="F46" i="9"/>
  <c r="G46" i="9"/>
  <c r="H46" i="9"/>
  <c r="I46" i="9"/>
  <c r="K46" i="9"/>
  <c r="L46" i="9"/>
  <c r="M46" i="9"/>
  <c r="N46" i="9"/>
  <c r="O46" i="9"/>
  <c r="P46" i="9"/>
  <c r="Q46" i="9"/>
  <c r="R46" i="9"/>
  <c r="C47" i="9"/>
  <c r="D47" i="9"/>
  <c r="E47" i="9"/>
  <c r="F47" i="9"/>
  <c r="G47" i="9"/>
  <c r="H47" i="9"/>
  <c r="I47" i="9"/>
  <c r="K47" i="9"/>
  <c r="L47" i="9"/>
  <c r="M47" i="9"/>
  <c r="N47" i="9"/>
  <c r="O47" i="9"/>
  <c r="P47" i="9"/>
  <c r="Q47" i="9"/>
  <c r="R47" i="9"/>
  <c r="C48" i="9"/>
  <c r="D48" i="9"/>
  <c r="E48" i="9"/>
  <c r="F48" i="9"/>
  <c r="G48" i="9"/>
  <c r="H48" i="9"/>
  <c r="I48" i="9"/>
  <c r="K48" i="9"/>
  <c r="L48" i="9"/>
  <c r="M48" i="9"/>
  <c r="N48" i="9"/>
  <c r="O48" i="9"/>
  <c r="P48" i="9"/>
  <c r="Q48" i="9"/>
  <c r="R48" i="9"/>
  <c r="C49" i="9"/>
  <c r="D49" i="9"/>
  <c r="E49" i="9"/>
  <c r="F49" i="9"/>
  <c r="G49" i="9"/>
  <c r="H49" i="9"/>
  <c r="I49" i="9"/>
  <c r="K49" i="9"/>
  <c r="L49" i="9"/>
  <c r="M49" i="9"/>
  <c r="N49" i="9"/>
  <c r="O49" i="9"/>
  <c r="P49" i="9"/>
  <c r="Q49" i="9"/>
  <c r="R49" i="9"/>
  <c r="C50" i="9"/>
  <c r="D50" i="9"/>
  <c r="E50" i="9"/>
  <c r="F50" i="9"/>
  <c r="G50" i="9"/>
  <c r="H50" i="9"/>
  <c r="I50" i="9"/>
  <c r="K50" i="9"/>
  <c r="L50" i="9"/>
  <c r="M50" i="9"/>
  <c r="N50" i="9"/>
  <c r="O50" i="9"/>
  <c r="P50" i="9"/>
  <c r="Q50" i="9"/>
  <c r="R50" i="9"/>
  <c r="C51" i="9"/>
  <c r="D51" i="9"/>
  <c r="E51" i="9"/>
  <c r="F51" i="9"/>
  <c r="G51" i="9"/>
  <c r="H51" i="9"/>
  <c r="I51" i="9"/>
  <c r="K51" i="9"/>
  <c r="L51" i="9"/>
  <c r="M51" i="9"/>
  <c r="N51" i="9"/>
  <c r="O51" i="9"/>
  <c r="P51" i="9"/>
  <c r="Q51" i="9"/>
  <c r="R51" i="9"/>
  <c r="C52" i="9"/>
  <c r="D52" i="9"/>
  <c r="E52" i="9"/>
  <c r="F52" i="9"/>
  <c r="G52" i="9"/>
  <c r="H52" i="9"/>
  <c r="I52" i="9"/>
  <c r="K52" i="9"/>
  <c r="L52" i="9"/>
  <c r="M52" i="9"/>
  <c r="N52" i="9"/>
  <c r="O52" i="9"/>
  <c r="P52" i="9"/>
  <c r="Q52" i="9"/>
  <c r="R52" i="9"/>
  <c r="C53" i="9"/>
  <c r="D53" i="9"/>
  <c r="E53" i="9"/>
  <c r="F53" i="9"/>
  <c r="G53" i="9"/>
  <c r="H53" i="9"/>
  <c r="I53" i="9"/>
  <c r="K53" i="9"/>
  <c r="L53" i="9"/>
  <c r="M53" i="9"/>
  <c r="N53" i="9"/>
  <c r="O53" i="9"/>
  <c r="P53" i="9"/>
  <c r="Q53" i="9"/>
  <c r="R53" i="9"/>
  <c r="C54" i="9"/>
  <c r="D54" i="9"/>
  <c r="E54" i="9"/>
  <c r="F54" i="9"/>
  <c r="G54" i="9"/>
  <c r="H54" i="9"/>
  <c r="I54" i="9"/>
  <c r="K54" i="9"/>
  <c r="L54" i="9"/>
  <c r="M54" i="9"/>
  <c r="N54" i="9"/>
  <c r="O54" i="9"/>
  <c r="P54" i="9"/>
  <c r="Q54" i="9"/>
  <c r="R54" i="9"/>
  <c r="C55" i="9"/>
  <c r="D55" i="9"/>
  <c r="E55" i="9"/>
  <c r="F55" i="9"/>
  <c r="G55" i="9"/>
  <c r="H55" i="9"/>
  <c r="I55" i="9"/>
  <c r="K55" i="9"/>
  <c r="L55" i="9"/>
  <c r="M55" i="9"/>
  <c r="N55" i="9"/>
  <c r="O55" i="9"/>
  <c r="P55" i="9"/>
  <c r="Q55" i="9"/>
  <c r="R55" i="9"/>
  <c r="C56" i="9"/>
  <c r="D56" i="9"/>
  <c r="E56" i="9"/>
  <c r="F56" i="9"/>
  <c r="G56" i="9"/>
  <c r="H56" i="9"/>
  <c r="I56" i="9"/>
  <c r="K56" i="9"/>
  <c r="L56" i="9"/>
  <c r="M56" i="9"/>
  <c r="N56" i="9"/>
  <c r="O56" i="9"/>
  <c r="P56" i="9"/>
  <c r="Q56" i="9"/>
  <c r="R56" i="9"/>
  <c r="C57" i="9"/>
  <c r="D57" i="9"/>
  <c r="E57" i="9"/>
  <c r="F57" i="9"/>
  <c r="G57" i="9"/>
  <c r="H57" i="9"/>
  <c r="I57" i="9"/>
  <c r="K57" i="9"/>
  <c r="L57" i="9"/>
  <c r="M57" i="9"/>
  <c r="N57" i="9"/>
  <c r="O57" i="9"/>
  <c r="P57" i="9"/>
  <c r="Q57" i="9"/>
  <c r="R57" i="9"/>
  <c r="C58" i="9"/>
  <c r="D58" i="9"/>
  <c r="E58" i="9"/>
  <c r="F58" i="9"/>
  <c r="G58" i="9"/>
  <c r="H58" i="9"/>
  <c r="I58" i="9"/>
  <c r="K58" i="9"/>
  <c r="L58" i="9"/>
  <c r="M58" i="9"/>
  <c r="N58" i="9"/>
  <c r="O58" i="9"/>
  <c r="P58" i="9"/>
  <c r="Q58" i="9"/>
  <c r="R58" i="9"/>
  <c r="C59" i="9"/>
  <c r="D59" i="9"/>
  <c r="E59" i="9"/>
  <c r="F59" i="9"/>
  <c r="G59" i="9"/>
  <c r="H59" i="9"/>
  <c r="I59" i="9"/>
  <c r="K59" i="9"/>
  <c r="L59" i="9"/>
  <c r="M59" i="9"/>
  <c r="N59" i="9"/>
  <c r="O59" i="9"/>
  <c r="P59" i="9"/>
  <c r="Q59" i="9"/>
  <c r="R59" i="9"/>
  <c r="C60" i="9"/>
  <c r="D60" i="9"/>
  <c r="E60" i="9"/>
  <c r="F60" i="9"/>
  <c r="G60" i="9"/>
  <c r="H60" i="9"/>
  <c r="I60" i="9"/>
  <c r="K60" i="9"/>
  <c r="L60" i="9"/>
  <c r="M60" i="9"/>
  <c r="N60" i="9"/>
  <c r="O60" i="9"/>
  <c r="P60" i="9"/>
  <c r="Q60" i="9"/>
  <c r="R60" i="9"/>
  <c r="C61" i="9"/>
  <c r="D61" i="9"/>
  <c r="E61" i="9"/>
  <c r="F61" i="9"/>
  <c r="G61" i="9"/>
  <c r="H61" i="9"/>
  <c r="I61" i="9"/>
  <c r="K61" i="9"/>
  <c r="L61" i="9"/>
  <c r="M61" i="9"/>
  <c r="N61" i="9"/>
  <c r="O61" i="9"/>
  <c r="P61" i="9"/>
  <c r="Q61" i="9"/>
  <c r="R61" i="9"/>
  <c r="C62" i="9"/>
  <c r="D62" i="9"/>
  <c r="E62" i="9"/>
  <c r="F62" i="9"/>
  <c r="G62" i="9"/>
  <c r="H62" i="9"/>
  <c r="I62" i="9"/>
  <c r="K62" i="9"/>
  <c r="L62" i="9"/>
  <c r="M62" i="9"/>
  <c r="N62" i="9"/>
  <c r="O62" i="9"/>
  <c r="P62" i="9"/>
  <c r="Q62" i="9"/>
  <c r="R62" i="9"/>
  <c r="C63" i="9"/>
  <c r="D63" i="9"/>
  <c r="E63" i="9"/>
  <c r="F63" i="9"/>
  <c r="G63" i="9"/>
  <c r="H63" i="9"/>
  <c r="I63" i="9"/>
  <c r="K63" i="9"/>
  <c r="L63" i="9"/>
  <c r="M63" i="9"/>
  <c r="N63" i="9"/>
  <c r="O63" i="9"/>
  <c r="P63" i="9"/>
  <c r="Q63" i="9"/>
  <c r="R63" i="9"/>
  <c r="C64" i="9"/>
  <c r="D64" i="9"/>
  <c r="E64" i="9"/>
  <c r="F64" i="9"/>
  <c r="G64" i="9"/>
  <c r="H64" i="9"/>
  <c r="I64" i="9"/>
  <c r="K64" i="9"/>
  <c r="L64" i="9"/>
  <c r="M64" i="9"/>
  <c r="N64" i="9"/>
  <c r="O64" i="9"/>
  <c r="P64" i="9"/>
  <c r="Q64" i="9"/>
  <c r="R64" i="9"/>
  <c r="C65" i="9"/>
  <c r="D65" i="9"/>
  <c r="E65" i="9"/>
  <c r="F65" i="9"/>
  <c r="G65" i="9"/>
  <c r="H65" i="9"/>
  <c r="I65" i="9"/>
  <c r="K65" i="9"/>
  <c r="L65" i="9"/>
  <c r="M65" i="9"/>
  <c r="N65" i="9"/>
  <c r="O65" i="9"/>
  <c r="P65" i="9"/>
  <c r="Q65" i="9"/>
  <c r="R65" i="9"/>
  <c r="C43" i="2"/>
  <c r="D43" i="2"/>
  <c r="E43" i="2"/>
  <c r="F43" i="2"/>
  <c r="G43" i="2"/>
  <c r="H43" i="2"/>
  <c r="I43" i="2"/>
  <c r="K43" i="2"/>
  <c r="L43" i="2"/>
  <c r="M43" i="2"/>
  <c r="N43" i="2"/>
  <c r="O43" i="2"/>
  <c r="C44" i="2"/>
  <c r="D44" i="2"/>
  <c r="E44" i="2"/>
  <c r="F44" i="2"/>
  <c r="G44" i="2"/>
  <c r="H44" i="2"/>
  <c r="I44" i="2"/>
  <c r="K44" i="2"/>
  <c r="L44" i="2"/>
  <c r="M44" i="2"/>
  <c r="N44" i="2"/>
  <c r="O44" i="2"/>
  <c r="C45" i="2"/>
  <c r="D45" i="2"/>
  <c r="E45" i="2"/>
  <c r="F45" i="2"/>
  <c r="G45" i="2"/>
  <c r="H45" i="2"/>
  <c r="I45" i="2"/>
  <c r="K45" i="2"/>
  <c r="L45" i="2"/>
  <c r="M45" i="2"/>
  <c r="N45" i="2"/>
  <c r="O45" i="2"/>
  <c r="C46" i="2"/>
  <c r="D46" i="2"/>
  <c r="E46" i="2"/>
  <c r="F46" i="2"/>
  <c r="G46" i="2"/>
  <c r="H46" i="2"/>
  <c r="I46" i="2"/>
  <c r="K46" i="2"/>
  <c r="L46" i="2"/>
  <c r="M46" i="2"/>
  <c r="N46" i="2"/>
  <c r="O46" i="2"/>
  <c r="C47" i="2"/>
  <c r="D47" i="2"/>
  <c r="E47" i="2"/>
  <c r="F47" i="2"/>
  <c r="G47" i="2"/>
  <c r="H47" i="2"/>
  <c r="I47" i="2"/>
  <c r="K47" i="2"/>
  <c r="L47" i="2"/>
  <c r="M47" i="2"/>
  <c r="N47" i="2"/>
  <c r="O47" i="2"/>
  <c r="C48" i="2"/>
  <c r="D48" i="2"/>
  <c r="E48" i="2"/>
  <c r="F48" i="2"/>
  <c r="G48" i="2"/>
  <c r="H48" i="2"/>
  <c r="I48" i="2"/>
  <c r="K48" i="2"/>
  <c r="L48" i="2"/>
  <c r="M48" i="2"/>
  <c r="N48" i="2"/>
  <c r="O48" i="2"/>
  <c r="C49" i="2"/>
  <c r="D49" i="2"/>
  <c r="E49" i="2"/>
  <c r="F49" i="2"/>
  <c r="G49" i="2"/>
  <c r="H49" i="2"/>
  <c r="I49" i="2"/>
  <c r="K49" i="2"/>
  <c r="L49" i="2"/>
  <c r="M49" i="2"/>
  <c r="N49" i="2"/>
  <c r="O49" i="2"/>
  <c r="C50" i="2"/>
  <c r="D50" i="2"/>
  <c r="E50" i="2"/>
  <c r="F50" i="2"/>
  <c r="G50" i="2"/>
  <c r="H50" i="2"/>
  <c r="I50" i="2"/>
  <c r="K50" i="2"/>
  <c r="L50" i="2"/>
  <c r="M50" i="2"/>
  <c r="N50" i="2"/>
  <c r="O50" i="2"/>
  <c r="C51" i="2"/>
  <c r="D51" i="2"/>
  <c r="E51" i="2"/>
  <c r="F51" i="2"/>
  <c r="G51" i="2"/>
  <c r="H51" i="2"/>
  <c r="I51" i="2"/>
  <c r="K51" i="2"/>
  <c r="L51" i="2"/>
  <c r="M51" i="2"/>
  <c r="N51" i="2"/>
  <c r="O51" i="2"/>
  <c r="C52" i="2"/>
  <c r="D52" i="2"/>
  <c r="E52" i="2"/>
  <c r="F52" i="2"/>
  <c r="G52" i="2"/>
  <c r="H52" i="2"/>
  <c r="I52" i="2"/>
  <c r="K52" i="2"/>
  <c r="L52" i="2"/>
  <c r="M52" i="2"/>
  <c r="N52" i="2"/>
  <c r="O52" i="2"/>
  <c r="C53" i="2"/>
  <c r="D53" i="2"/>
  <c r="E53" i="2"/>
  <c r="F53" i="2"/>
  <c r="G53" i="2"/>
  <c r="H53" i="2"/>
  <c r="I53" i="2"/>
  <c r="K53" i="2"/>
  <c r="L53" i="2"/>
  <c r="M53" i="2"/>
  <c r="N53" i="2"/>
  <c r="O53" i="2"/>
  <c r="C54" i="2"/>
  <c r="D54" i="2"/>
  <c r="E54" i="2"/>
  <c r="F54" i="2"/>
  <c r="G54" i="2"/>
  <c r="H54" i="2"/>
  <c r="I54" i="2"/>
  <c r="K54" i="2"/>
  <c r="L54" i="2"/>
  <c r="M54" i="2"/>
  <c r="N54" i="2"/>
  <c r="O54" i="2"/>
  <c r="C55" i="2"/>
  <c r="D55" i="2"/>
  <c r="E55" i="2"/>
  <c r="F55" i="2"/>
  <c r="G55" i="2"/>
  <c r="H55" i="2"/>
  <c r="I55" i="2"/>
  <c r="K55" i="2"/>
  <c r="L55" i="2"/>
  <c r="M55" i="2"/>
  <c r="N55" i="2"/>
  <c r="O55" i="2"/>
  <c r="C56" i="2"/>
  <c r="D56" i="2"/>
  <c r="E56" i="2"/>
  <c r="F56" i="2"/>
  <c r="G56" i="2"/>
  <c r="H56" i="2"/>
  <c r="I56" i="2"/>
  <c r="K56" i="2"/>
  <c r="L56" i="2"/>
  <c r="M56" i="2"/>
  <c r="N56" i="2"/>
  <c r="O56" i="2"/>
  <c r="C57" i="2"/>
  <c r="D57" i="2"/>
  <c r="E57" i="2"/>
  <c r="F57" i="2"/>
  <c r="G57" i="2"/>
  <c r="H57" i="2"/>
  <c r="I57" i="2"/>
  <c r="K57" i="2"/>
  <c r="L57" i="2"/>
  <c r="M57" i="2"/>
  <c r="N57" i="2"/>
  <c r="O57" i="2"/>
  <c r="C58" i="2"/>
  <c r="D58" i="2"/>
  <c r="E58" i="2"/>
  <c r="F58" i="2"/>
  <c r="G58" i="2"/>
  <c r="H58" i="2"/>
  <c r="I58" i="2"/>
  <c r="K58" i="2"/>
  <c r="L58" i="2"/>
  <c r="M58" i="2"/>
  <c r="N58" i="2"/>
  <c r="O58" i="2"/>
  <c r="C59" i="2"/>
  <c r="D59" i="2"/>
  <c r="E59" i="2"/>
  <c r="F59" i="2"/>
  <c r="G59" i="2"/>
  <c r="H59" i="2"/>
  <c r="I59" i="2"/>
  <c r="K59" i="2"/>
  <c r="L59" i="2"/>
  <c r="M59" i="2"/>
  <c r="N59" i="2"/>
  <c r="O59" i="2"/>
  <c r="C60" i="2"/>
  <c r="D60" i="2"/>
  <c r="E60" i="2"/>
  <c r="F60" i="2"/>
  <c r="G60" i="2"/>
  <c r="H60" i="2"/>
  <c r="I60" i="2"/>
  <c r="K60" i="2"/>
  <c r="L60" i="2"/>
  <c r="M60" i="2"/>
  <c r="N60" i="2"/>
  <c r="O60" i="2"/>
  <c r="C61" i="2"/>
  <c r="D61" i="2"/>
  <c r="E61" i="2"/>
  <c r="F61" i="2"/>
  <c r="G61" i="2"/>
  <c r="H61" i="2"/>
  <c r="I61" i="2"/>
  <c r="K61" i="2"/>
  <c r="L61" i="2"/>
  <c r="M61" i="2"/>
  <c r="N61" i="2"/>
  <c r="O61" i="2"/>
  <c r="C62" i="2"/>
  <c r="D62" i="2"/>
  <c r="E62" i="2"/>
  <c r="F62" i="2"/>
  <c r="G62" i="2"/>
  <c r="H62" i="2"/>
  <c r="I62" i="2"/>
  <c r="K62" i="2"/>
  <c r="L62" i="2"/>
  <c r="M62" i="2"/>
  <c r="N62" i="2"/>
  <c r="O62" i="2"/>
  <c r="C63" i="2"/>
  <c r="D63" i="2"/>
  <c r="E63" i="2"/>
  <c r="F63" i="2"/>
  <c r="G63" i="2"/>
  <c r="H63" i="2"/>
  <c r="I63" i="2"/>
  <c r="K63" i="2"/>
  <c r="L63" i="2"/>
  <c r="M63" i="2"/>
  <c r="N63" i="2"/>
  <c r="O63" i="2"/>
  <c r="C64" i="2"/>
  <c r="D64" i="2"/>
  <c r="E64" i="2"/>
  <c r="F64" i="2"/>
  <c r="G64" i="2"/>
  <c r="H64" i="2"/>
  <c r="I64" i="2"/>
  <c r="K64" i="2"/>
  <c r="L64" i="2"/>
  <c r="M64" i="2"/>
  <c r="N64" i="2"/>
  <c r="O64" i="2"/>
  <c r="C65" i="2"/>
  <c r="D65" i="2"/>
  <c r="E65" i="2"/>
  <c r="F65" i="2"/>
  <c r="G65" i="2"/>
  <c r="H65" i="2"/>
  <c r="I65" i="2"/>
  <c r="K65" i="2"/>
  <c r="L65" i="2"/>
  <c r="M65" i="2"/>
  <c r="N65" i="2"/>
  <c r="O65" i="2"/>
  <c r="C43" i="1"/>
  <c r="D43" i="1"/>
  <c r="E43" i="1"/>
  <c r="F43" i="1"/>
  <c r="G43" i="1"/>
  <c r="H43" i="1"/>
  <c r="I43" i="1"/>
  <c r="K43" i="1"/>
  <c r="L43" i="1"/>
  <c r="M43" i="1"/>
  <c r="N43" i="1"/>
  <c r="O43" i="1"/>
  <c r="C44" i="1"/>
  <c r="D44" i="1"/>
  <c r="E44" i="1"/>
  <c r="F44" i="1"/>
  <c r="G44" i="1"/>
  <c r="H44" i="1"/>
  <c r="I44" i="1"/>
  <c r="K44" i="1"/>
  <c r="L44" i="1"/>
  <c r="M44" i="1"/>
  <c r="N44" i="1"/>
  <c r="O44" i="1"/>
  <c r="C45" i="1"/>
  <c r="D45" i="1"/>
  <c r="E45" i="1"/>
  <c r="F45" i="1"/>
  <c r="G45" i="1"/>
  <c r="H45" i="1"/>
  <c r="I45" i="1"/>
  <c r="K45" i="1"/>
  <c r="L45" i="1"/>
  <c r="M45" i="1"/>
  <c r="N45" i="1"/>
  <c r="O45" i="1"/>
  <c r="C46" i="1"/>
  <c r="D46" i="1"/>
  <c r="E46" i="1"/>
  <c r="F46" i="1"/>
  <c r="G46" i="1"/>
  <c r="H46" i="1"/>
  <c r="I46" i="1"/>
  <c r="K46" i="1"/>
  <c r="L46" i="1"/>
  <c r="M46" i="1"/>
  <c r="N46" i="1"/>
  <c r="O46" i="1"/>
  <c r="C47" i="1"/>
  <c r="D47" i="1"/>
  <c r="E47" i="1"/>
  <c r="F47" i="1"/>
  <c r="G47" i="1"/>
  <c r="H47" i="1"/>
  <c r="I47" i="1"/>
  <c r="K47" i="1"/>
  <c r="L47" i="1"/>
  <c r="M47" i="1"/>
  <c r="N47" i="1"/>
  <c r="O47" i="1"/>
  <c r="C48" i="1"/>
  <c r="D48" i="1"/>
  <c r="E48" i="1"/>
  <c r="F48" i="1"/>
  <c r="G48" i="1"/>
  <c r="H48" i="1"/>
  <c r="I48" i="1"/>
  <c r="K48" i="1"/>
  <c r="L48" i="1"/>
  <c r="M48" i="1"/>
  <c r="N48" i="1"/>
  <c r="O48" i="1"/>
  <c r="C49" i="1"/>
  <c r="D49" i="1"/>
  <c r="E49" i="1"/>
  <c r="F49" i="1"/>
  <c r="G49" i="1"/>
  <c r="H49" i="1"/>
  <c r="I49" i="1"/>
  <c r="K49" i="1"/>
  <c r="L49" i="1"/>
  <c r="M49" i="1"/>
  <c r="N49" i="1"/>
  <c r="O49" i="1"/>
  <c r="C50" i="1"/>
  <c r="D50" i="1"/>
  <c r="E50" i="1"/>
  <c r="F50" i="1"/>
  <c r="G50" i="1"/>
  <c r="H50" i="1"/>
  <c r="I50" i="1"/>
  <c r="K50" i="1"/>
  <c r="L50" i="1"/>
  <c r="M50" i="1"/>
  <c r="N50" i="1"/>
  <c r="O50" i="1"/>
  <c r="C51" i="1"/>
  <c r="D51" i="1"/>
  <c r="E51" i="1"/>
  <c r="F51" i="1"/>
  <c r="G51" i="1"/>
  <c r="H51" i="1"/>
  <c r="I51" i="1"/>
  <c r="K51" i="1"/>
  <c r="L51" i="1"/>
  <c r="M51" i="1"/>
  <c r="N51" i="1"/>
  <c r="O51" i="1"/>
  <c r="C52" i="1"/>
  <c r="D52" i="1"/>
  <c r="E52" i="1"/>
  <c r="F52" i="1"/>
  <c r="G52" i="1"/>
  <c r="H52" i="1"/>
  <c r="I52" i="1"/>
  <c r="K52" i="1"/>
  <c r="L52" i="1"/>
  <c r="M52" i="1"/>
  <c r="N52" i="1"/>
  <c r="O52" i="1"/>
  <c r="C53" i="1"/>
  <c r="D53" i="1"/>
  <c r="E53" i="1"/>
  <c r="F53" i="1"/>
  <c r="G53" i="1"/>
  <c r="H53" i="1"/>
  <c r="I53" i="1"/>
  <c r="K53" i="1"/>
  <c r="L53" i="1"/>
  <c r="M53" i="1"/>
  <c r="N53" i="1"/>
  <c r="O53" i="1"/>
  <c r="C54" i="1"/>
  <c r="D54" i="1"/>
  <c r="E54" i="1"/>
  <c r="F54" i="1"/>
  <c r="G54" i="1"/>
  <c r="H54" i="1"/>
  <c r="I54" i="1"/>
  <c r="K54" i="1"/>
  <c r="L54" i="1"/>
  <c r="M54" i="1"/>
  <c r="N54" i="1"/>
  <c r="O54" i="1"/>
  <c r="C55" i="1"/>
  <c r="D55" i="1"/>
  <c r="E55" i="1"/>
  <c r="F55" i="1"/>
  <c r="G55" i="1"/>
  <c r="H55" i="1"/>
  <c r="I55" i="1"/>
  <c r="K55" i="1"/>
  <c r="L55" i="1"/>
  <c r="M55" i="1"/>
  <c r="N55" i="1"/>
  <c r="O55" i="1"/>
  <c r="C56" i="1"/>
  <c r="D56" i="1"/>
  <c r="E56" i="1"/>
  <c r="F56" i="1"/>
  <c r="G56" i="1"/>
  <c r="H56" i="1"/>
  <c r="I56" i="1"/>
  <c r="K56" i="1"/>
  <c r="L56" i="1"/>
  <c r="M56" i="1"/>
  <c r="N56" i="1"/>
  <c r="O56" i="1"/>
  <c r="C57" i="1"/>
  <c r="D57" i="1"/>
  <c r="E57" i="1"/>
  <c r="F57" i="1"/>
  <c r="G57" i="1"/>
  <c r="H57" i="1"/>
  <c r="I57" i="1"/>
  <c r="K57" i="1"/>
  <c r="L57" i="1"/>
  <c r="M57" i="1"/>
  <c r="N57" i="1"/>
  <c r="O57" i="1"/>
  <c r="C58" i="1"/>
  <c r="D58" i="1"/>
  <c r="E58" i="1"/>
  <c r="F58" i="1"/>
  <c r="G58" i="1"/>
  <c r="H58" i="1"/>
  <c r="I58" i="1"/>
  <c r="K58" i="1"/>
  <c r="L58" i="1"/>
  <c r="M58" i="1"/>
  <c r="N58" i="1"/>
  <c r="O58" i="1"/>
  <c r="C59" i="1"/>
  <c r="D59" i="1"/>
  <c r="E59" i="1"/>
  <c r="F59" i="1"/>
  <c r="G59" i="1"/>
  <c r="H59" i="1"/>
  <c r="I59" i="1"/>
  <c r="K59" i="1"/>
  <c r="L59" i="1"/>
  <c r="M59" i="1"/>
  <c r="N59" i="1"/>
  <c r="O59" i="1"/>
  <c r="C60" i="1"/>
  <c r="D60" i="1"/>
  <c r="E60" i="1"/>
  <c r="F60" i="1"/>
  <c r="G60" i="1"/>
  <c r="H60" i="1"/>
  <c r="I60" i="1"/>
  <c r="K60" i="1"/>
  <c r="L60" i="1"/>
  <c r="M60" i="1"/>
  <c r="N60" i="1"/>
  <c r="O60" i="1"/>
  <c r="C61" i="1"/>
  <c r="D61" i="1"/>
  <c r="E61" i="1"/>
  <c r="F61" i="1"/>
  <c r="G61" i="1"/>
  <c r="H61" i="1"/>
  <c r="I61" i="1"/>
  <c r="K61" i="1"/>
  <c r="L61" i="1"/>
  <c r="M61" i="1"/>
  <c r="N61" i="1"/>
  <c r="O61" i="1"/>
  <c r="C62" i="1"/>
  <c r="D62" i="1"/>
  <c r="E62" i="1"/>
  <c r="F62" i="1"/>
  <c r="G62" i="1"/>
  <c r="H62" i="1"/>
  <c r="I62" i="1"/>
  <c r="K62" i="1"/>
  <c r="L62" i="1"/>
  <c r="M62" i="1"/>
  <c r="N62" i="1"/>
  <c r="O62" i="1"/>
  <c r="C63" i="1"/>
  <c r="D63" i="1"/>
  <c r="E63" i="1"/>
  <c r="F63" i="1"/>
  <c r="G63" i="1"/>
  <c r="H63" i="1"/>
  <c r="I63" i="1"/>
  <c r="K63" i="1"/>
  <c r="L63" i="1"/>
  <c r="M63" i="1"/>
  <c r="N63" i="1"/>
  <c r="O63" i="1"/>
  <c r="C64" i="1"/>
  <c r="D64" i="1"/>
  <c r="E64" i="1"/>
  <c r="F64" i="1"/>
  <c r="G64" i="1"/>
  <c r="H64" i="1"/>
  <c r="I64" i="1"/>
  <c r="K64" i="1"/>
  <c r="L64" i="1"/>
  <c r="M64" i="1"/>
  <c r="N64" i="1"/>
  <c r="O64" i="1"/>
  <c r="C65" i="1"/>
  <c r="D65" i="1"/>
  <c r="E65" i="1"/>
  <c r="F65" i="1"/>
  <c r="G65" i="1"/>
  <c r="H65" i="1"/>
  <c r="I65" i="1"/>
  <c r="K65" i="1"/>
  <c r="L65" i="1"/>
  <c r="M65" i="1"/>
  <c r="N65" i="1"/>
  <c r="O65" i="1"/>
  <c r="C43" i="8"/>
  <c r="D43" i="8"/>
  <c r="E43" i="8"/>
  <c r="F43" i="8"/>
  <c r="G43" i="8"/>
  <c r="H43" i="8"/>
  <c r="I43" i="8"/>
  <c r="K43" i="8"/>
  <c r="L43" i="8"/>
  <c r="M43" i="8"/>
  <c r="N43" i="8"/>
  <c r="O43" i="8"/>
  <c r="C44" i="8"/>
  <c r="D44" i="8"/>
  <c r="E44" i="8"/>
  <c r="F44" i="8"/>
  <c r="G44" i="8"/>
  <c r="H44" i="8"/>
  <c r="I44" i="8"/>
  <c r="K44" i="8"/>
  <c r="L44" i="8"/>
  <c r="M44" i="8"/>
  <c r="N44" i="8"/>
  <c r="O44" i="8"/>
  <c r="C45" i="8"/>
  <c r="D45" i="8"/>
  <c r="E45" i="8"/>
  <c r="F45" i="8"/>
  <c r="G45" i="8"/>
  <c r="H45" i="8"/>
  <c r="I45" i="8"/>
  <c r="K45" i="8"/>
  <c r="L45" i="8"/>
  <c r="M45" i="8"/>
  <c r="N45" i="8"/>
  <c r="O45" i="8"/>
  <c r="C46" i="8"/>
  <c r="D46" i="8"/>
  <c r="E46" i="8"/>
  <c r="F46" i="8"/>
  <c r="G46" i="8"/>
  <c r="H46" i="8"/>
  <c r="I46" i="8"/>
  <c r="K46" i="8"/>
  <c r="L46" i="8"/>
  <c r="M46" i="8"/>
  <c r="N46" i="8"/>
  <c r="O46" i="8"/>
  <c r="C47" i="8"/>
  <c r="D47" i="8"/>
  <c r="E47" i="8"/>
  <c r="F47" i="8"/>
  <c r="G47" i="8"/>
  <c r="H47" i="8"/>
  <c r="I47" i="8"/>
  <c r="K47" i="8"/>
  <c r="L47" i="8"/>
  <c r="M47" i="8"/>
  <c r="N47" i="8"/>
  <c r="O47" i="8"/>
  <c r="C48" i="8"/>
  <c r="D48" i="8"/>
  <c r="E48" i="8"/>
  <c r="F48" i="8"/>
  <c r="G48" i="8"/>
  <c r="H48" i="8"/>
  <c r="I48" i="8"/>
  <c r="K48" i="8"/>
  <c r="L48" i="8"/>
  <c r="M48" i="8"/>
  <c r="N48" i="8"/>
  <c r="O48" i="8"/>
  <c r="C49" i="8"/>
  <c r="D49" i="8"/>
  <c r="E49" i="8"/>
  <c r="F49" i="8"/>
  <c r="G49" i="8"/>
  <c r="H49" i="8"/>
  <c r="I49" i="8"/>
  <c r="K49" i="8"/>
  <c r="L49" i="8"/>
  <c r="M49" i="8"/>
  <c r="N49" i="8"/>
  <c r="O49" i="8"/>
  <c r="C50" i="8"/>
  <c r="D50" i="8"/>
  <c r="E50" i="8"/>
  <c r="F50" i="8"/>
  <c r="G50" i="8"/>
  <c r="H50" i="8"/>
  <c r="I50" i="8"/>
  <c r="K50" i="8"/>
  <c r="L50" i="8"/>
  <c r="M50" i="8"/>
  <c r="N50" i="8"/>
  <c r="O50" i="8"/>
  <c r="C51" i="8"/>
  <c r="D51" i="8"/>
  <c r="E51" i="8"/>
  <c r="F51" i="8"/>
  <c r="G51" i="8"/>
  <c r="H51" i="8"/>
  <c r="I51" i="8"/>
  <c r="K51" i="8"/>
  <c r="L51" i="8"/>
  <c r="M51" i="8"/>
  <c r="N51" i="8"/>
  <c r="O51" i="8"/>
  <c r="C52" i="8"/>
  <c r="D52" i="8"/>
  <c r="E52" i="8"/>
  <c r="F52" i="8"/>
  <c r="G52" i="8"/>
  <c r="H52" i="8"/>
  <c r="I52" i="8"/>
  <c r="K52" i="8"/>
  <c r="L52" i="8"/>
  <c r="M52" i="8"/>
  <c r="N52" i="8"/>
  <c r="O52" i="8"/>
  <c r="C53" i="8"/>
  <c r="D53" i="8"/>
  <c r="E53" i="8"/>
  <c r="F53" i="8"/>
  <c r="G53" i="8"/>
  <c r="H53" i="8"/>
  <c r="I53" i="8"/>
  <c r="K53" i="8"/>
  <c r="L53" i="8"/>
  <c r="M53" i="8"/>
  <c r="N53" i="8"/>
  <c r="O53" i="8"/>
  <c r="C54" i="8"/>
  <c r="D54" i="8"/>
  <c r="E54" i="8"/>
  <c r="F54" i="8"/>
  <c r="G54" i="8"/>
  <c r="H54" i="8"/>
  <c r="I54" i="8"/>
  <c r="K54" i="8"/>
  <c r="L54" i="8"/>
  <c r="M54" i="8"/>
  <c r="N54" i="8"/>
  <c r="O54" i="8"/>
  <c r="C55" i="8"/>
  <c r="D55" i="8"/>
  <c r="E55" i="8"/>
  <c r="F55" i="8"/>
  <c r="G55" i="8"/>
  <c r="H55" i="8"/>
  <c r="I55" i="8"/>
  <c r="K55" i="8"/>
  <c r="L55" i="8"/>
  <c r="M55" i="8"/>
  <c r="N55" i="8"/>
  <c r="O55" i="8"/>
  <c r="C56" i="8"/>
  <c r="D56" i="8"/>
  <c r="E56" i="8"/>
  <c r="F56" i="8"/>
  <c r="G56" i="8"/>
  <c r="H56" i="8"/>
  <c r="I56" i="8"/>
  <c r="K56" i="8"/>
  <c r="L56" i="8"/>
  <c r="M56" i="8"/>
  <c r="N56" i="8"/>
  <c r="O56" i="8"/>
  <c r="C57" i="8"/>
  <c r="D57" i="8"/>
  <c r="E57" i="8"/>
  <c r="F57" i="8"/>
  <c r="G57" i="8"/>
  <c r="H57" i="8"/>
  <c r="I57" i="8"/>
  <c r="K57" i="8"/>
  <c r="L57" i="8"/>
  <c r="M57" i="8"/>
  <c r="N57" i="8"/>
  <c r="O57" i="8"/>
  <c r="C58" i="8"/>
  <c r="D58" i="8"/>
  <c r="E58" i="8"/>
  <c r="F58" i="8"/>
  <c r="G58" i="8"/>
  <c r="H58" i="8"/>
  <c r="I58" i="8"/>
  <c r="K58" i="8"/>
  <c r="L58" i="8"/>
  <c r="M58" i="8"/>
  <c r="N58" i="8"/>
  <c r="O58" i="8"/>
  <c r="C59" i="8"/>
  <c r="D59" i="8"/>
  <c r="E59" i="8"/>
  <c r="F59" i="8"/>
  <c r="G59" i="8"/>
  <c r="H59" i="8"/>
  <c r="I59" i="8"/>
  <c r="K59" i="8"/>
  <c r="L59" i="8"/>
  <c r="M59" i="8"/>
  <c r="N59" i="8"/>
  <c r="O59" i="8"/>
  <c r="C60" i="8"/>
  <c r="D60" i="8"/>
  <c r="E60" i="8"/>
  <c r="F60" i="8"/>
  <c r="G60" i="8"/>
  <c r="H60" i="8"/>
  <c r="I60" i="8"/>
  <c r="K60" i="8"/>
  <c r="L60" i="8"/>
  <c r="M60" i="8"/>
  <c r="N60" i="8"/>
  <c r="O60" i="8"/>
  <c r="C61" i="8"/>
  <c r="D61" i="8"/>
  <c r="E61" i="8"/>
  <c r="F61" i="8"/>
  <c r="G61" i="8"/>
  <c r="H61" i="8"/>
  <c r="I61" i="8"/>
  <c r="K61" i="8"/>
  <c r="L61" i="8"/>
  <c r="M61" i="8"/>
  <c r="N61" i="8"/>
  <c r="O61" i="8"/>
  <c r="C62" i="8"/>
  <c r="D62" i="8"/>
  <c r="E62" i="8"/>
  <c r="F62" i="8"/>
  <c r="G62" i="8"/>
  <c r="H62" i="8"/>
  <c r="I62" i="8"/>
  <c r="K62" i="8"/>
  <c r="L62" i="8"/>
  <c r="M62" i="8"/>
  <c r="N62" i="8"/>
  <c r="O62" i="8"/>
  <c r="C63" i="8"/>
  <c r="D63" i="8"/>
  <c r="E63" i="8"/>
  <c r="F63" i="8"/>
  <c r="G63" i="8"/>
  <c r="H63" i="8"/>
  <c r="I63" i="8"/>
  <c r="K63" i="8"/>
  <c r="L63" i="8"/>
  <c r="M63" i="8"/>
  <c r="N63" i="8"/>
  <c r="O63" i="8"/>
  <c r="C64" i="8"/>
  <c r="D64" i="8"/>
  <c r="E64" i="8"/>
  <c r="F64" i="8"/>
  <c r="G64" i="8"/>
  <c r="H64" i="8"/>
  <c r="I64" i="8"/>
  <c r="K64" i="8"/>
  <c r="L64" i="8"/>
  <c r="M64" i="8"/>
  <c r="N64" i="8"/>
  <c r="O64" i="8"/>
  <c r="C65" i="8"/>
  <c r="D65" i="8"/>
  <c r="E65" i="8"/>
  <c r="F65" i="8"/>
  <c r="G65" i="8"/>
  <c r="H65" i="8"/>
  <c r="I65" i="8"/>
  <c r="K65" i="8"/>
  <c r="L65" i="8"/>
  <c r="M65" i="8"/>
  <c r="N65" i="8"/>
  <c r="O65" i="8"/>
  <c r="C67" i="8"/>
  <c r="C68" i="8"/>
  <c r="C69" i="8"/>
  <c r="C70" i="8"/>
  <c r="C71" i="8"/>
  <c r="C72" i="8"/>
  <c r="C73" i="8"/>
  <c r="C74" i="8"/>
  <c r="C75" i="8"/>
  <c r="C76" i="8"/>
  <c r="C77" i="8"/>
  <c r="C78" i="8"/>
  <c r="C79" i="8"/>
  <c r="C83" i="8"/>
  <c r="C84" i="8"/>
  <c r="C85" i="8"/>
  <c r="C86" i="8"/>
  <c r="C87" i="8"/>
  <c r="C88" i="8"/>
  <c r="C89" i="8"/>
  <c r="D67" i="8"/>
  <c r="E67" i="8"/>
  <c r="F67" i="8"/>
  <c r="G67" i="8"/>
  <c r="H67" i="8"/>
  <c r="I67" i="8"/>
  <c r="K67" i="8"/>
  <c r="L67" i="8"/>
  <c r="M67" i="8"/>
  <c r="N67" i="8"/>
  <c r="O67" i="8"/>
  <c r="D68" i="8"/>
  <c r="E68" i="8"/>
  <c r="F68" i="8"/>
  <c r="G68" i="8"/>
  <c r="H68" i="8"/>
  <c r="I68" i="8"/>
  <c r="K68" i="8"/>
  <c r="L68" i="8"/>
  <c r="M68" i="8"/>
  <c r="N68" i="8"/>
  <c r="O68" i="8"/>
  <c r="D69" i="8"/>
  <c r="E69" i="8"/>
  <c r="F69" i="8"/>
  <c r="G69" i="8"/>
  <c r="H69" i="8"/>
  <c r="I69" i="8"/>
  <c r="K69" i="8"/>
  <c r="L69" i="8"/>
  <c r="M69" i="8"/>
  <c r="N69" i="8"/>
  <c r="O69" i="8"/>
  <c r="D70" i="8"/>
  <c r="E70" i="8"/>
  <c r="F70" i="8"/>
  <c r="G70" i="8"/>
  <c r="H70" i="8"/>
  <c r="I70" i="8"/>
  <c r="K70" i="8"/>
  <c r="L70" i="8"/>
  <c r="M70" i="8"/>
  <c r="N70" i="8"/>
  <c r="O70" i="8"/>
  <c r="D71" i="8"/>
  <c r="E71" i="8"/>
  <c r="F71" i="8"/>
  <c r="G71" i="8"/>
  <c r="H71" i="8"/>
  <c r="I71" i="8"/>
  <c r="K71" i="8"/>
  <c r="L71" i="8"/>
  <c r="M71" i="8"/>
  <c r="N71" i="8"/>
  <c r="O71" i="8"/>
  <c r="D72" i="8"/>
  <c r="E72" i="8"/>
  <c r="F72" i="8"/>
  <c r="G72" i="8"/>
  <c r="H72" i="8"/>
  <c r="I72" i="8"/>
  <c r="K72" i="8"/>
  <c r="L72" i="8"/>
  <c r="M72" i="8"/>
  <c r="N72" i="8"/>
  <c r="O72" i="8"/>
  <c r="D73" i="8"/>
  <c r="E73" i="8"/>
  <c r="F73" i="8"/>
  <c r="G73" i="8"/>
  <c r="H73" i="8"/>
  <c r="I73" i="8"/>
  <c r="K73" i="8"/>
  <c r="L73" i="8"/>
  <c r="M73" i="8"/>
  <c r="N73" i="8"/>
  <c r="O73" i="8"/>
  <c r="D74" i="8"/>
  <c r="E74" i="8"/>
  <c r="F74" i="8"/>
  <c r="G74" i="8"/>
  <c r="H74" i="8"/>
  <c r="I74" i="8"/>
  <c r="K74" i="8"/>
  <c r="L74" i="8"/>
  <c r="M74" i="8"/>
  <c r="N74" i="8"/>
  <c r="O74" i="8"/>
  <c r="D75" i="8"/>
  <c r="E75" i="8"/>
  <c r="F75" i="8"/>
  <c r="G75" i="8"/>
  <c r="H75" i="8"/>
  <c r="I75" i="8"/>
  <c r="K75" i="8"/>
  <c r="L75" i="8"/>
  <c r="M75" i="8"/>
  <c r="N75" i="8"/>
  <c r="O75" i="8"/>
  <c r="D76" i="8"/>
  <c r="E76" i="8"/>
  <c r="F76" i="8"/>
  <c r="G76" i="8"/>
  <c r="H76" i="8"/>
  <c r="I76" i="8"/>
  <c r="K76" i="8"/>
  <c r="L76" i="8"/>
  <c r="M76" i="8"/>
  <c r="N76" i="8"/>
  <c r="O76" i="8"/>
  <c r="D77" i="8"/>
  <c r="E77" i="8"/>
  <c r="F77" i="8"/>
  <c r="G77" i="8"/>
  <c r="H77" i="8"/>
  <c r="I77" i="8"/>
  <c r="K77" i="8"/>
  <c r="L77" i="8"/>
  <c r="M77" i="8"/>
  <c r="N77" i="8"/>
  <c r="O77" i="8"/>
  <c r="D78" i="8"/>
  <c r="E78" i="8"/>
  <c r="F78" i="8"/>
  <c r="G78" i="8"/>
  <c r="H78" i="8"/>
  <c r="I78" i="8"/>
  <c r="K78" i="8"/>
  <c r="L78" i="8"/>
  <c r="M78" i="8"/>
  <c r="N78" i="8"/>
  <c r="O78" i="8"/>
  <c r="D79" i="8"/>
  <c r="E79" i="8"/>
  <c r="F79" i="8"/>
  <c r="G79" i="8"/>
  <c r="H79" i="8"/>
  <c r="I79" i="8"/>
  <c r="K79" i="8"/>
  <c r="L79" i="8"/>
  <c r="M79" i="8"/>
  <c r="N79" i="8"/>
  <c r="O79" i="8"/>
  <c r="D83" i="8"/>
  <c r="E83" i="8"/>
  <c r="F83" i="8"/>
  <c r="G83" i="8"/>
  <c r="H83" i="8"/>
  <c r="I83" i="8"/>
  <c r="K83" i="8"/>
  <c r="L83" i="8"/>
  <c r="M83" i="8"/>
  <c r="N83" i="8"/>
  <c r="O83" i="8"/>
  <c r="D84" i="8"/>
  <c r="E84" i="8"/>
  <c r="F84" i="8"/>
  <c r="G84" i="8"/>
  <c r="H84" i="8"/>
  <c r="I84" i="8"/>
  <c r="K84" i="8"/>
  <c r="L84" i="8"/>
  <c r="M84" i="8"/>
  <c r="N84" i="8"/>
  <c r="O84" i="8"/>
  <c r="D85" i="8"/>
  <c r="E85" i="8"/>
  <c r="F85" i="8"/>
  <c r="G85" i="8"/>
  <c r="H85" i="8"/>
  <c r="I85" i="8"/>
  <c r="K85" i="8"/>
  <c r="L85" i="8"/>
  <c r="M85" i="8"/>
  <c r="N85" i="8"/>
  <c r="O85" i="8"/>
  <c r="D86" i="8"/>
  <c r="E86" i="8"/>
  <c r="F86" i="8"/>
  <c r="G86" i="8"/>
  <c r="H86" i="8"/>
  <c r="I86" i="8"/>
  <c r="K86" i="8"/>
  <c r="L86" i="8"/>
  <c r="M86" i="8"/>
  <c r="N86" i="8"/>
  <c r="O86" i="8"/>
  <c r="D87" i="8"/>
  <c r="E87" i="8"/>
  <c r="F87" i="8"/>
  <c r="G87" i="8"/>
  <c r="H87" i="8"/>
  <c r="I87" i="8"/>
  <c r="K87" i="8"/>
  <c r="L87" i="8"/>
  <c r="M87" i="8"/>
  <c r="N87" i="8"/>
  <c r="O87" i="8"/>
  <c r="D88" i="8"/>
  <c r="E88" i="8"/>
  <c r="F88" i="8"/>
  <c r="G88" i="8"/>
  <c r="H88" i="8"/>
  <c r="I88" i="8"/>
  <c r="K88" i="8"/>
  <c r="L88" i="8"/>
  <c r="M88" i="8"/>
  <c r="N88" i="8"/>
  <c r="O88" i="8"/>
  <c r="D89" i="8"/>
  <c r="E89" i="8"/>
  <c r="F89" i="8"/>
  <c r="G89" i="8"/>
  <c r="H89" i="8"/>
  <c r="I89" i="8"/>
  <c r="K89" i="8"/>
  <c r="L89" i="8"/>
  <c r="M89" i="8"/>
  <c r="N89" i="8"/>
  <c r="O89" i="8"/>
  <c r="C90" i="8"/>
  <c r="D90" i="8"/>
  <c r="E90" i="8"/>
  <c r="F90" i="8"/>
  <c r="G90" i="8"/>
  <c r="H90" i="8"/>
  <c r="I90" i="8"/>
  <c r="K90" i="8"/>
  <c r="L90" i="8"/>
  <c r="M90" i="8"/>
  <c r="N90" i="8"/>
  <c r="O90" i="8"/>
  <c r="C91" i="8"/>
  <c r="D91" i="8"/>
  <c r="E91" i="8"/>
  <c r="F91" i="8"/>
  <c r="G91" i="8"/>
  <c r="H91" i="8"/>
  <c r="I91" i="8"/>
  <c r="K91" i="8"/>
  <c r="L91" i="8"/>
  <c r="M91" i="8"/>
  <c r="N91" i="8"/>
  <c r="O91" i="8"/>
  <c r="C92" i="8"/>
  <c r="D92" i="8"/>
  <c r="E92" i="8"/>
  <c r="F92" i="8"/>
  <c r="G92" i="8"/>
  <c r="H92" i="8"/>
  <c r="I92" i="8"/>
  <c r="K92" i="8"/>
  <c r="L92" i="8"/>
  <c r="M92" i="8"/>
  <c r="N92" i="8"/>
  <c r="O92" i="8"/>
  <c r="C93" i="8"/>
  <c r="D93" i="8"/>
  <c r="E93" i="8"/>
  <c r="F93" i="8"/>
  <c r="G93" i="8"/>
  <c r="H93" i="8"/>
  <c r="I93" i="8"/>
  <c r="K93" i="8"/>
  <c r="L93" i="8"/>
  <c r="M93" i="8"/>
  <c r="N93" i="8"/>
  <c r="O93" i="8"/>
  <c r="C94" i="8"/>
  <c r="D94" i="8"/>
  <c r="E94" i="8"/>
  <c r="F94" i="8"/>
  <c r="G94" i="8"/>
  <c r="H94" i="8"/>
  <c r="I94" i="8"/>
  <c r="K94" i="8"/>
  <c r="L94" i="8"/>
  <c r="M94" i="8"/>
  <c r="N94" i="8"/>
  <c r="O94" i="8"/>
  <c r="C95" i="8"/>
  <c r="D95" i="8"/>
  <c r="E95" i="8"/>
  <c r="F95" i="8"/>
  <c r="G95" i="8"/>
  <c r="H95" i="8"/>
  <c r="I95" i="8"/>
  <c r="K95" i="8"/>
  <c r="L95" i="8"/>
  <c r="M95" i="8"/>
  <c r="N95" i="8"/>
  <c r="O95" i="8"/>
  <c r="C96" i="8"/>
  <c r="D96" i="8"/>
  <c r="E96" i="8"/>
  <c r="F96" i="8"/>
  <c r="G96" i="8"/>
  <c r="H96" i="8"/>
  <c r="I96" i="8"/>
  <c r="K96" i="8"/>
  <c r="L96" i="8"/>
  <c r="M96" i="8"/>
  <c r="N96" i="8"/>
  <c r="O96" i="8"/>
  <c r="C97" i="8"/>
  <c r="D97" i="8"/>
  <c r="E97" i="8"/>
  <c r="F97" i="8"/>
  <c r="G97" i="8"/>
  <c r="H97" i="8"/>
  <c r="I97" i="8"/>
  <c r="C98" i="8"/>
  <c r="D98" i="8"/>
  <c r="E98" i="8"/>
  <c r="F98" i="8"/>
  <c r="G98" i="8"/>
  <c r="H98" i="8"/>
  <c r="I98" i="8"/>
  <c r="K98" i="8"/>
  <c r="L98" i="8"/>
  <c r="M98" i="8"/>
  <c r="N98" i="8"/>
  <c r="O98" i="8"/>
  <c r="B13" i="22" l="1"/>
  <c r="D27" i="21" l="1"/>
  <c r="I6" i="8" l="1"/>
  <c r="L24" i="12" l="1"/>
  <c r="K24" i="12"/>
  <c r="I24" i="12"/>
  <c r="H24" i="12"/>
  <c r="G24" i="12"/>
  <c r="F24" i="12"/>
  <c r="E24" i="12"/>
  <c r="D24" i="12"/>
  <c r="C24" i="12"/>
  <c r="K23" i="12"/>
  <c r="I23" i="12"/>
  <c r="H23" i="12"/>
  <c r="G23" i="12"/>
  <c r="F23" i="12"/>
  <c r="E23" i="12"/>
  <c r="D23" i="12"/>
  <c r="C23" i="12"/>
  <c r="N22" i="12"/>
  <c r="M22" i="12"/>
  <c r="L22" i="12"/>
  <c r="K22" i="12"/>
  <c r="I22" i="12"/>
  <c r="H22" i="12"/>
  <c r="G22" i="12"/>
  <c r="F22" i="12"/>
  <c r="E22" i="12"/>
  <c r="D22" i="12"/>
  <c r="C22" i="12"/>
  <c r="M21" i="12"/>
  <c r="L21" i="12"/>
  <c r="K21" i="12"/>
  <c r="I21" i="12"/>
  <c r="H21" i="12"/>
  <c r="G21" i="12"/>
  <c r="F21" i="12"/>
  <c r="E21" i="12"/>
  <c r="D21" i="12"/>
  <c r="C21" i="12"/>
  <c r="S20" i="12"/>
  <c r="R20" i="12"/>
  <c r="Q20" i="12"/>
  <c r="P20" i="12"/>
  <c r="O20" i="12"/>
  <c r="N20" i="12"/>
  <c r="M20" i="12"/>
  <c r="L20" i="12"/>
  <c r="K20" i="12"/>
  <c r="I20" i="12"/>
  <c r="H20" i="12"/>
  <c r="G20" i="12"/>
  <c r="F20" i="12"/>
  <c r="E20" i="12"/>
  <c r="D20" i="12"/>
  <c r="C20" i="12"/>
  <c r="T19" i="12"/>
  <c r="S19" i="12"/>
  <c r="R19" i="12"/>
  <c r="Q19" i="12"/>
  <c r="P19" i="12"/>
  <c r="O19" i="12"/>
  <c r="N19" i="12"/>
  <c r="M19" i="12"/>
  <c r="L19" i="12"/>
  <c r="K19" i="12"/>
  <c r="I19" i="12"/>
  <c r="H19" i="12"/>
  <c r="G19" i="12"/>
  <c r="F19" i="12"/>
  <c r="E19" i="12"/>
  <c r="D19" i="12"/>
  <c r="C19" i="12"/>
  <c r="R18" i="12"/>
  <c r="Q18" i="12"/>
  <c r="P18" i="12"/>
  <c r="O18" i="12"/>
  <c r="N18" i="12"/>
  <c r="M18" i="12"/>
  <c r="L18" i="12"/>
  <c r="K18" i="12"/>
  <c r="I18" i="12"/>
  <c r="H18" i="12"/>
  <c r="G18" i="12"/>
  <c r="F18" i="12"/>
  <c r="E18" i="12"/>
  <c r="D18" i="12"/>
  <c r="C18" i="12"/>
  <c r="N16" i="12"/>
  <c r="M16" i="12"/>
  <c r="L16" i="12"/>
  <c r="K16" i="12"/>
  <c r="I16" i="12"/>
  <c r="H16" i="12"/>
  <c r="G16" i="12"/>
  <c r="F16" i="12"/>
  <c r="E16" i="12"/>
  <c r="D16" i="12"/>
  <c r="C16" i="12"/>
  <c r="T15" i="12"/>
  <c r="S15" i="12"/>
  <c r="R15" i="12"/>
  <c r="Q15" i="12"/>
  <c r="P15" i="12"/>
  <c r="O15" i="12"/>
  <c r="N15" i="12"/>
  <c r="M15" i="12"/>
  <c r="L15" i="12"/>
  <c r="K15" i="12"/>
  <c r="I15" i="12"/>
  <c r="H15" i="12"/>
  <c r="G15" i="12"/>
  <c r="F15" i="12"/>
  <c r="E15" i="12"/>
  <c r="D15" i="12"/>
  <c r="C15" i="12"/>
  <c r="M14" i="12"/>
  <c r="L14" i="12"/>
  <c r="K14" i="12"/>
  <c r="I14" i="12"/>
  <c r="H14" i="12"/>
  <c r="G14" i="12"/>
  <c r="F14" i="12"/>
  <c r="E14" i="12"/>
  <c r="D14" i="12"/>
  <c r="C14" i="12"/>
  <c r="T13" i="12"/>
  <c r="S13" i="12"/>
  <c r="R13" i="12"/>
  <c r="Q13" i="12"/>
  <c r="P13" i="12"/>
  <c r="O13" i="12"/>
  <c r="N13" i="12"/>
  <c r="M13" i="12"/>
  <c r="L13" i="12"/>
  <c r="K13" i="12"/>
  <c r="I13" i="12"/>
  <c r="H13" i="12"/>
  <c r="G13" i="12"/>
  <c r="F13" i="12"/>
  <c r="E13" i="12"/>
  <c r="D13" i="12"/>
  <c r="C13" i="12"/>
  <c r="N12" i="12"/>
  <c r="M12" i="12"/>
  <c r="L12" i="12"/>
  <c r="K12" i="12"/>
  <c r="I12" i="12"/>
  <c r="H12" i="12"/>
  <c r="G12" i="12"/>
  <c r="F12" i="12"/>
  <c r="E12" i="12"/>
  <c r="D12" i="12"/>
  <c r="C12" i="12"/>
  <c r="N11" i="12"/>
  <c r="M11" i="12"/>
  <c r="L11" i="12"/>
  <c r="K11" i="12"/>
  <c r="I11" i="12"/>
  <c r="H11" i="12"/>
  <c r="G11" i="12"/>
  <c r="F11" i="12"/>
  <c r="E11" i="12"/>
  <c r="D11" i="12"/>
  <c r="C11" i="12"/>
  <c r="S10" i="12"/>
  <c r="R10" i="12"/>
  <c r="Q10" i="12"/>
  <c r="P10" i="12"/>
  <c r="O10" i="12"/>
  <c r="N10" i="12"/>
  <c r="M10" i="12"/>
  <c r="L10" i="12"/>
  <c r="K10" i="12"/>
  <c r="I10" i="12"/>
  <c r="H10" i="12"/>
  <c r="G10" i="12"/>
  <c r="F10" i="12"/>
  <c r="E10" i="12"/>
  <c r="D10" i="12"/>
  <c r="C10" i="12"/>
  <c r="N9" i="12"/>
  <c r="M9" i="12"/>
  <c r="L9" i="12"/>
  <c r="K9" i="12"/>
  <c r="I9" i="12"/>
  <c r="H9" i="12"/>
  <c r="G9" i="12"/>
  <c r="F9" i="12"/>
  <c r="E9" i="12"/>
  <c r="D9" i="12"/>
  <c r="C9" i="12"/>
  <c r="N8" i="12"/>
  <c r="M8" i="12"/>
  <c r="L8" i="12"/>
  <c r="K8" i="12"/>
  <c r="I8" i="12"/>
  <c r="H8" i="12"/>
  <c r="G8" i="12"/>
  <c r="F8" i="12"/>
  <c r="E8" i="12"/>
  <c r="D8" i="12"/>
  <c r="C8" i="12"/>
  <c r="N7" i="12"/>
  <c r="M7" i="12"/>
  <c r="L7" i="12"/>
  <c r="K7" i="12"/>
  <c r="I7" i="12"/>
  <c r="H7" i="12"/>
  <c r="G7" i="12"/>
  <c r="F7" i="12"/>
  <c r="E7" i="12"/>
  <c r="D7" i="12"/>
  <c r="C7" i="12"/>
  <c r="T6" i="12"/>
  <c r="S6" i="12"/>
  <c r="R6" i="12"/>
  <c r="Q6" i="12"/>
  <c r="P6" i="12"/>
  <c r="O6" i="12"/>
  <c r="N6" i="12"/>
  <c r="M6" i="12"/>
  <c r="L6" i="12"/>
  <c r="K6" i="12"/>
  <c r="I6" i="12"/>
  <c r="H6" i="12"/>
  <c r="G6" i="12"/>
  <c r="F6" i="12"/>
  <c r="E6" i="12"/>
  <c r="D6" i="12"/>
  <c r="C6" i="12"/>
  <c r="V6" i="4"/>
  <c r="Y113" i="13"/>
  <c r="X113" i="13"/>
  <c r="W113" i="13"/>
  <c r="V113" i="13"/>
  <c r="U113" i="13"/>
  <c r="T113" i="13"/>
  <c r="S113" i="13"/>
  <c r="R113" i="13"/>
  <c r="Q113" i="13"/>
  <c r="P113" i="13"/>
  <c r="O113" i="13"/>
  <c r="AD113" i="13" s="1"/>
  <c r="N113" i="13"/>
  <c r="AC113" i="13" s="1"/>
  <c r="M113" i="13"/>
  <c r="AB113" i="13" s="1"/>
  <c r="L113" i="13"/>
  <c r="AA113" i="13" s="1"/>
  <c r="K113" i="13"/>
  <c r="Z113" i="13" s="1"/>
  <c r="I113" i="13"/>
  <c r="H113" i="13"/>
  <c r="G113" i="13"/>
  <c r="F113" i="13"/>
  <c r="E113" i="13"/>
  <c r="D113" i="13"/>
  <c r="C113" i="13"/>
  <c r="Y112" i="13"/>
  <c r="X112" i="13"/>
  <c r="W112" i="13"/>
  <c r="V112" i="13"/>
  <c r="U112" i="13"/>
  <c r="T112" i="13"/>
  <c r="S112" i="13"/>
  <c r="R112" i="13"/>
  <c r="Q112" i="13"/>
  <c r="P112" i="13"/>
  <c r="O112" i="13"/>
  <c r="AD112" i="13" s="1"/>
  <c r="N112" i="13"/>
  <c r="AC112" i="13" s="1"/>
  <c r="M112" i="13"/>
  <c r="AB112" i="13" s="1"/>
  <c r="L112" i="13"/>
  <c r="AA112" i="13" s="1"/>
  <c r="K112" i="13"/>
  <c r="Z112" i="13" s="1"/>
  <c r="I112" i="13"/>
  <c r="H112" i="13"/>
  <c r="G112" i="13"/>
  <c r="F112" i="13"/>
  <c r="E112" i="13"/>
  <c r="D112" i="13"/>
  <c r="C112" i="13"/>
  <c r="Y111" i="13"/>
  <c r="X111" i="13"/>
  <c r="W111" i="13"/>
  <c r="V111" i="13"/>
  <c r="U111" i="13"/>
  <c r="T111" i="13"/>
  <c r="S111" i="13"/>
  <c r="R111" i="13"/>
  <c r="Q111" i="13"/>
  <c r="P111" i="13"/>
  <c r="O111" i="13"/>
  <c r="AD111" i="13" s="1"/>
  <c r="N111" i="13"/>
  <c r="AC111" i="13" s="1"/>
  <c r="M111" i="13"/>
  <c r="AB111" i="13" s="1"/>
  <c r="L111" i="13"/>
  <c r="AA111" i="13" s="1"/>
  <c r="K111" i="13"/>
  <c r="Z111" i="13" s="1"/>
  <c r="I111" i="13"/>
  <c r="H111" i="13"/>
  <c r="G111" i="13"/>
  <c r="F111" i="13"/>
  <c r="E111" i="13"/>
  <c r="D111" i="13"/>
  <c r="C111" i="13"/>
  <c r="Y110" i="13"/>
  <c r="X110" i="13"/>
  <c r="W110" i="13"/>
  <c r="V110" i="13"/>
  <c r="U110" i="13"/>
  <c r="T110" i="13"/>
  <c r="S110" i="13"/>
  <c r="R110" i="13"/>
  <c r="Q110" i="13"/>
  <c r="P110" i="13"/>
  <c r="O110" i="13"/>
  <c r="AD110" i="13" s="1"/>
  <c r="N110" i="13"/>
  <c r="AC110" i="13" s="1"/>
  <c r="M110" i="13"/>
  <c r="AB110" i="13" s="1"/>
  <c r="L110" i="13"/>
  <c r="AA110" i="13" s="1"/>
  <c r="K110" i="13"/>
  <c r="Z110" i="13" s="1"/>
  <c r="I110" i="13"/>
  <c r="H110" i="13"/>
  <c r="G110" i="13"/>
  <c r="F110" i="13"/>
  <c r="E110" i="13"/>
  <c r="D110" i="13"/>
  <c r="C110" i="13"/>
  <c r="Y109" i="13"/>
  <c r="X109" i="13"/>
  <c r="W109" i="13"/>
  <c r="V109" i="13"/>
  <c r="U109" i="13"/>
  <c r="T109" i="13"/>
  <c r="S109" i="13"/>
  <c r="R109" i="13"/>
  <c r="Q109" i="13"/>
  <c r="P109" i="13"/>
  <c r="O109" i="13"/>
  <c r="AD109" i="13" s="1"/>
  <c r="N109" i="13"/>
  <c r="AC109" i="13" s="1"/>
  <c r="M109" i="13"/>
  <c r="AB109" i="13" s="1"/>
  <c r="L109" i="13"/>
  <c r="AA109" i="13" s="1"/>
  <c r="K109" i="13"/>
  <c r="Z109" i="13" s="1"/>
  <c r="I109" i="13"/>
  <c r="H109" i="13"/>
  <c r="G109" i="13"/>
  <c r="F109" i="13"/>
  <c r="E109" i="13"/>
  <c r="D109" i="13"/>
  <c r="C109" i="13"/>
  <c r="Y108" i="13"/>
  <c r="X108" i="13"/>
  <c r="W108" i="13"/>
  <c r="V108" i="13"/>
  <c r="U108" i="13"/>
  <c r="T108" i="13"/>
  <c r="S108" i="13"/>
  <c r="R108" i="13"/>
  <c r="Q108" i="13"/>
  <c r="P108" i="13"/>
  <c r="O108" i="13"/>
  <c r="AD108" i="13" s="1"/>
  <c r="N108" i="13"/>
  <c r="AC108" i="13" s="1"/>
  <c r="M108" i="13"/>
  <c r="AB108" i="13" s="1"/>
  <c r="L108" i="13"/>
  <c r="AA108" i="13" s="1"/>
  <c r="K108" i="13"/>
  <c r="Z108" i="13" s="1"/>
  <c r="I108" i="13"/>
  <c r="H108" i="13"/>
  <c r="G108" i="13"/>
  <c r="F108" i="13"/>
  <c r="E108" i="13"/>
  <c r="D108" i="13"/>
  <c r="C108" i="13"/>
  <c r="Y107" i="13"/>
  <c r="X107" i="13"/>
  <c r="W107" i="13"/>
  <c r="V107" i="13"/>
  <c r="U107" i="13"/>
  <c r="T107" i="13"/>
  <c r="S107" i="13"/>
  <c r="R107" i="13"/>
  <c r="Q107" i="13"/>
  <c r="P107" i="13"/>
  <c r="O107" i="13"/>
  <c r="AD107" i="13" s="1"/>
  <c r="N107" i="13"/>
  <c r="AC107" i="13" s="1"/>
  <c r="M107" i="13"/>
  <c r="AB107" i="13" s="1"/>
  <c r="L107" i="13"/>
  <c r="AA107" i="13" s="1"/>
  <c r="K107" i="13"/>
  <c r="Z107" i="13" s="1"/>
  <c r="I107" i="13"/>
  <c r="H107" i="13"/>
  <c r="G107" i="13"/>
  <c r="F107" i="13"/>
  <c r="E107" i="13"/>
  <c r="D107" i="13"/>
  <c r="C107" i="13"/>
  <c r="Y106" i="13"/>
  <c r="X106" i="13"/>
  <c r="W106" i="13"/>
  <c r="V106" i="13"/>
  <c r="U106" i="13"/>
  <c r="T106" i="13"/>
  <c r="S106" i="13"/>
  <c r="R106" i="13"/>
  <c r="Q106" i="13"/>
  <c r="P106" i="13"/>
  <c r="O106" i="13"/>
  <c r="AD106" i="13" s="1"/>
  <c r="N106" i="13"/>
  <c r="AC106" i="13" s="1"/>
  <c r="M106" i="13"/>
  <c r="AB106" i="13" s="1"/>
  <c r="L106" i="13"/>
  <c r="AA106" i="13" s="1"/>
  <c r="K106" i="13"/>
  <c r="Z106" i="13" s="1"/>
  <c r="I106" i="13"/>
  <c r="H106" i="13"/>
  <c r="G106" i="13"/>
  <c r="F106" i="13"/>
  <c r="E106" i="13"/>
  <c r="D106" i="13"/>
  <c r="C106" i="13"/>
  <c r="Y105" i="13"/>
  <c r="X105" i="13"/>
  <c r="W105" i="13"/>
  <c r="V105" i="13"/>
  <c r="U105" i="13"/>
  <c r="T105" i="13"/>
  <c r="S105" i="13"/>
  <c r="R105" i="13"/>
  <c r="Q105" i="13"/>
  <c r="P105" i="13"/>
  <c r="O105" i="13"/>
  <c r="AD105" i="13" s="1"/>
  <c r="N105" i="13"/>
  <c r="AC105" i="13" s="1"/>
  <c r="M105" i="13"/>
  <c r="AB105" i="13" s="1"/>
  <c r="L105" i="13"/>
  <c r="AA105" i="13" s="1"/>
  <c r="K105" i="13"/>
  <c r="Z105" i="13" s="1"/>
  <c r="I105" i="13"/>
  <c r="H105" i="13"/>
  <c r="G105" i="13"/>
  <c r="F105" i="13"/>
  <c r="E105" i="13"/>
  <c r="D105" i="13"/>
  <c r="C105" i="13"/>
  <c r="Y104" i="13"/>
  <c r="X104" i="13"/>
  <c r="W104" i="13"/>
  <c r="V104" i="13"/>
  <c r="U104" i="13"/>
  <c r="T104" i="13"/>
  <c r="S104" i="13"/>
  <c r="R104" i="13"/>
  <c r="Q104" i="13"/>
  <c r="P104" i="13"/>
  <c r="O104" i="13"/>
  <c r="AD104" i="13" s="1"/>
  <c r="N104" i="13"/>
  <c r="AC104" i="13" s="1"/>
  <c r="M104" i="13"/>
  <c r="AB104" i="13" s="1"/>
  <c r="L104" i="13"/>
  <c r="AA104" i="13" s="1"/>
  <c r="K104" i="13"/>
  <c r="Z104" i="13" s="1"/>
  <c r="I104" i="13"/>
  <c r="H104" i="13"/>
  <c r="G104" i="13"/>
  <c r="F104" i="13"/>
  <c r="E104" i="13"/>
  <c r="D104" i="13"/>
  <c r="C104" i="13"/>
  <c r="Y103" i="13"/>
  <c r="X103" i="13"/>
  <c r="W103" i="13"/>
  <c r="V103" i="13"/>
  <c r="U103" i="13"/>
  <c r="T103" i="13"/>
  <c r="S103" i="13"/>
  <c r="R103" i="13"/>
  <c r="Q103" i="13"/>
  <c r="P103" i="13"/>
  <c r="O103" i="13"/>
  <c r="AD103" i="13" s="1"/>
  <c r="N103" i="13"/>
  <c r="AC103" i="13" s="1"/>
  <c r="M103" i="13"/>
  <c r="AB103" i="13" s="1"/>
  <c r="L103" i="13"/>
  <c r="AA103" i="13" s="1"/>
  <c r="K103" i="13"/>
  <c r="Z103" i="13" s="1"/>
  <c r="I103" i="13"/>
  <c r="H103" i="13"/>
  <c r="G103" i="13"/>
  <c r="F103" i="13"/>
  <c r="E103" i="13"/>
  <c r="D103" i="13"/>
  <c r="C103" i="13"/>
  <c r="Y102" i="13"/>
  <c r="X102" i="13"/>
  <c r="W102" i="13"/>
  <c r="V102" i="13"/>
  <c r="U102" i="13"/>
  <c r="T102" i="13"/>
  <c r="S102" i="13"/>
  <c r="R102" i="13"/>
  <c r="Q102" i="13"/>
  <c r="P102" i="13"/>
  <c r="O102" i="13"/>
  <c r="AD102" i="13" s="1"/>
  <c r="N102" i="13"/>
  <c r="AC102" i="13" s="1"/>
  <c r="M102" i="13"/>
  <c r="AB102" i="13" s="1"/>
  <c r="L102" i="13"/>
  <c r="AA102" i="13" s="1"/>
  <c r="K102" i="13"/>
  <c r="Z102" i="13" s="1"/>
  <c r="I102" i="13"/>
  <c r="H102" i="13"/>
  <c r="G102" i="13"/>
  <c r="F102" i="13"/>
  <c r="E102" i="13"/>
  <c r="D102" i="13"/>
  <c r="C102" i="13"/>
  <c r="Y101" i="13"/>
  <c r="X101" i="13"/>
  <c r="W101" i="13"/>
  <c r="V101" i="13"/>
  <c r="U101" i="13"/>
  <c r="T101" i="13"/>
  <c r="S101" i="13"/>
  <c r="R101" i="13"/>
  <c r="Q101" i="13"/>
  <c r="P101" i="13"/>
  <c r="O101" i="13"/>
  <c r="AD101" i="13" s="1"/>
  <c r="N101" i="13"/>
  <c r="AC101" i="13" s="1"/>
  <c r="M101" i="13"/>
  <c r="AB101" i="13" s="1"/>
  <c r="L101" i="13"/>
  <c r="AA101" i="13" s="1"/>
  <c r="K101" i="13"/>
  <c r="Z101" i="13" s="1"/>
  <c r="I101" i="13"/>
  <c r="H101" i="13"/>
  <c r="G101" i="13"/>
  <c r="F101" i="13"/>
  <c r="E101" i="13"/>
  <c r="D101" i="13"/>
  <c r="C101" i="13"/>
  <c r="Y100" i="13"/>
  <c r="X100" i="13"/>
  <c r="W100" i="13"/>
  <c r="V100" i="13"/>
  <c r="U100" i="13"/>
  <c r="T100" i="13"/>
  <c r="S100" i="13"/>
  <c r="R100" i="13"/>
  <c r="Q100" i="13"/>
  <c r="P100" i="13"/>
  <c r="O100" i="13"/>
  <c r="AD100" i="13" s="1"/>
  <c r="N100" i="13"/>
  <c r="AC100" i="13" s="1"/>
  <c r="M100" i="13"/>
  <c r="AB100" i="13" s="1"/>
  <c r="L100" i="13"/>
  <c r="AA100" i="13" s="1"/>
  <c r="K100" i="13"/>
  <c r="Z100" i="13" s="1"/>
  <c r="I100" i="13"/>
  <c r="H100" i="13"/>
  <c r="G100" i="13"/>
  <c r="F100" i="13"/>
  <c r="E100" i="13"/>
  <c r="D100" i="13"/>
  <c r="C100" i="13"/>
  <c r="Y99" i="13"/>
  <c r="X99" i="13"/>
  <c r="W99" i="13"/>
  <c r="V99" i="13"/>
  <c r="U99" i="13"/>
  <c r="T99" i="13"/>
  <c r="S99" i="13"/>
  <c r="R99" i="13"/>
  <c r="Q99" i="13"/>
  <c r="P99" i="13"/>
  <c r="O99" i="13"/>
  <c r="AD99" i="13" s="1"/>
  <c r="N99" i="13"/>
  <c r="AC99" i="13" s="1"/>
  <c r="M99" i="13"/>
  <c r="AB99" i="13" s="1"/>
  <c r="L99" i="13"/>
  <c r="AA99" i="13" s="1"/>
  <c r="K99" i="13"/>
  <c r="Z99" i="13" s="1"/>
  <c r="I99" i="13"/>
  <c r="H99" i="13"/>
  <c r="G99" i="13"/>
  <c r="F99" i="13"/>
  <c r="E99" i="13"/>
  <c r="D99" i="13"/>
  <c r="C99" i="13"/>
  <c r="Y98" i="13"/>
  <c r="X98" i="13"/>
  <c r="W98" i="13"/>
  <c r="V98" i="13"/>
  <c r="U98" i="13"/>
  <c r="T98" i="13"/>
  <c r="S98" i="13"/>
  <c r="R98" i="13"/>
  <c r="Q98" i="13"/>
  <c r="P98" i="13"/>
  <c r="O98" i="13"/>
  <c r="AD98" i="13" s="1"/>
  <c r="N98" i="13"/>
  <c r="AC98" i="13" s="1"/>
  <c r="M98" i="13"/>
  <c r="AB98" i="13" s="1"/>
  <c r="L98" i="13"/>
  <c r="AA98" i="13" s="1"/>
  <c r="K98" i="13"/>
  <c r="Z98" i="13" s="1"/>
  <c r="I98" i="13"/>
  <c r="H98" i="13"/>
  <c r="G98" i="13"/>
  <c r="F98" i="13"/>
  <c r="E98" i="13"/>
  <c r="D98" i="13"/>
  <c r="C98" i="13"/>
  <c r="Y97" i="13"/>
  <c r="X97" i="13"/>
  <c r="W97" i="13"/>
  <c r="V97" i="13"/>
  <c r="U97" i="13"/>
  <c r="T97" i="13"/>
  <c r="S97" i="13"/>
  <c r="R97" i="13"/>
  <c r="Q97" i="13"/>
  <c r="P97" i="13"/>
  <c r="O97" i="13"/>
  <c r="AD97" i="13" s="1"/>
  <c r="N97" i="13"/>
  <c r="AC97" i="13" s="1"/>
  <c r="M97" i="13"/>
  <c r="AB97" i="13" s="1"/>
  <c r="L97" i="13"/>
  <c r="AA97" i="13" s="1"/>
  <c r="K97" i="13"/>
  <c r="Z97" i="13" s="1"/>
  <c r="I97" i="13"/>
  <c r="H97" i="13"/>
  <c r="G97" i="13"/>
  <c r="F97" i="13"/>
  <c r="E97" i="13"/>
  <c r="D97" i="13"/>
  <c r="C97" i="13"/>
  <c r="Y96" i="13"/>
  <c r="X96" i="13"/>
  <c r="W96" i="13"/>
  <c r="V96" i="13"/>
  <c r="U96" i="13"/>
  <c r="T96" i="13"/>
  <c r="S96" i="13"/>
  <c r="R96" i="13"/>
  <c r="Q96" i="13"/>
  <c r="P96" i="13"/>
  <c r="O96" i="13"/>
  <c r="AD96" i="13" s="1"/>
  <c r="N96" i="13"/>
  <c r="AC96" i="13" s="1"/>
  <c r="M96" i="13"/>
  <c r="AB96" i="13" s="1"/>
  <c r="L96" i="13"/>
  <c r="AA96" i="13" s="1"/>
  <c r="K96" i="13"/>
  <c r="Z96" i="13" s="1"/>
  <c r="I96" i="13"/>
  <c r="H96" i="13"/>
  <c r="G96" i="13"/>
  <c r="F96" i="13"/>
  <c r="E96" i="13"/>
  <c r="D96" i="13"/>
  <c r="C96" i="13"/>
  <c r="Y95" i="13"/>
  <c r="X95" i="13"/>
  <c r="W95" i="13"/>
  <c r="V95" i="13"/>
  <c r="U95" i="13"/>
  <c r="T95" i="13"/>
  <c r="S95" i="13"/>
  <c r="R95" i="13"/>
  <c r="Q95" i="13"/>
  <c r="P95" i="13"/>
  <c r="O95" i="13"/>
  <c r="AD95" i="13" s="1"/>
  <c r="N95" i="13"/>
  <c r="AC95" i="13" s="1"/>
  <c r="M95" i="13"/>
  <c r="AB95" i="13" s="1"/>
  <c r="L95" i="13"/>
  <c r="AA95" i="13" s="1"/>
  <c r="K95" i="13"/>
  <c r="Z95" i="13" s="1"/>
  <c r="I95" i="13"/>
  <c r="H95" i="13"/>
  <c r="G95" i="13"/>
  <c r="F95" i="13"/>
  <c r="E95" i="13"/>
  <c r="D95" i="13"/>
  <c r="C95" i="13"/>
  <c r="Y94" i="13"/>
  <c r="X94" i="13"/>
  <c r="W94" i="13"/>
  <c r="V94" i="13"/>
  <c r="U94" i="13"/>
  <c r="T94" i="13"/>
  <c r="S94" i="13"/>
  <c r="R94" i="13"/>
  <c r="Q94" i="13"/>
  <c r="P94" i="13"/>
  <c r="O94" i="13"/>
  <c r="AD94" i="13" s="1"/>
  <c r="N94" i="13"/>
  <c r="AC94" i="13" s="1"/>
  <c r="M94" i="13"/>
  <c r="AB94" i="13" s="1"/>
  <c r="L94" i="13"/>
  <c r="AA94" i="13" s="1"/>
  <c r="K94" i="13"/>
  <c r="Z94" i="13" s="1"/>
  <c r="I94" i="13"/>
  <c r="H94" i="13"/>
  <c r="G94" i="13"/>
  <c r="F94" i="13"/>
  <c r="E94" i="13"/>
  <c r="D94" i="13"/>
  <c r="C94" i="13"/>
  <c r="Y93" i="13"/>
  <c r="X93" i="13"/>
  <c r="W93" i="13"/>
  <c r="V93" i="13"/>
  <c r="U93" i="13"/>
  <c r="T93" i="13"/>
  <c r="S93" i="13"/>
  <c r="R93" i="13"/>
  <c r="Q93" i="13"/>
  <c r="P93" i="13"/>
  <c r="O93" i="13"/>
  <c r="AD93" i="13" s="1"/>
  <c r="N93" i="13"/>
  <c r="AC93" i="13" s="1"/>
  <c r="M93" i="13"/>
  <c r="AB93" i="13" s="1"/>
  <c r="L93" i="13"/>
  <c r="AA93" i="13" s="1"/>
  <c r="K93" i="13"/>
  <c r="Z93" i="13" s="1"/>
  <c r="I93" i="13"/>
  <c r="H93" i="13"/>
  <c r="G93" i="13"/>
  <c r="F93" i="13"/>
  <c r="E93" i="13"/>
  <c r="D93" i="13"/>
  <c r="C93" i="13"/>
  <c r="Y92" i="13"/>
  <c r="X92" i="13"/>
  <c r="W92" i="13"/>
  <c r="V92" i="13"/>
  <c r="U92" i="13"/>
  <c r="T92" i="13"/>
  <c r="S92" i="13"/>
  <c r="R92" i="13"/>
  <c r="Q92" i="13"/>
  <c r="P92" i="13"/>
  <c r="O92" i="13"/>
  <c r="AD92" i="13" s="1"/>
  <c r="N92" i="13"/>
  <c r="AC92" i="13" s="1"/>
  <c r="M92" i="13"/>
  <c r="AB92" i="13" s="1"/>
  <c r="L92" i="13"/>
  <c r="AA92" i="13" s="1"/>
  <c r="K92" i="13"/>
  <c r="Z92" i="13" s="1"/>
  <c r="I92" i="13"/>
  <c r="H92" i="13"/>
  <c r="G92" i="13"/>
  <c r="F92" i="13"/>
  <c r="E92" i="13"/>
  <c r="D92" i="13"/>
  <c r="C92" i="13"/>
  <c r="Y91" i="13"/>
  <c r="X91" i="13"/>
  <c r="W91" i="13"/>
  <c r="V91" i="13"/>
  <c r="U91" i="13"/>
  <c r="T91" i="13"/>
  <c r="S91" i="13"/>
  <c r="R91" i="13"/>
  <c r="Q91" i="13"/>
  <c r="P91" i="13"/>
  <c r="O91" i="13"/>
  <c r="AD91" i="13" s="1"/>
  <c r="N91" i="13"/>
  <c r="AC91" i="13" s="1"/>
  <c r="M91" i="13"/>
  <c r="AB91" i="13" s="1"/>
  <c r="L91" i="13"/>
  <c r="AA91" i="13" s="1"/>
  <c r="K91" i="13"/>
  <c r="Z91" i="13" s="1"/>
  <c r="I91" i="13"/>
  <c r="H91" i="13"/>
  <c r="G91" i="13"/>
  <c r="F91" i="13"/>
  <c r="E91" i="13"/>
  <c r="D91" i="13"/>
  <c r="C91" i="13"/>
  <c r="Y90" i="13"/>
  <c r="X90" i="13"/>
  <c r="W90" i="13"/>
  <c r="V90" i="13"/>
  <c r="U90" i="13"/>
  <c r="T90" i="13"/>
  <c r="S90" i="13"/>
  <c r="R90" i="13"/>
  <c r="Q90" i="13"/>
  <c r="P90" i="13"/>
  <c r="O90" i="13"/>
  <c r="AD90" i="13" s="1"/>
  <c r="N90" i="13"/>
  <c r="AC90" i="13" s="1"/>
  <c r="M90" i="13"/>
  <c r="AB90" i="13" s="1"/>
  <c r="L90" i="13"/>
  <c r="AA90" i="13" s="1"/>
  <c r="K90" i="13"/>
  <c r="Z90" i="13" s="1"/>
  <c r="I90" i="13"/>
  <c r="H90" i="13"/>
  <c r="G90" i="13"/>
  <c r="F90" i="13"/>
  <c r="E90" i="13"/>
  <c r="D90" i="13"/>
  <c r="C90" i="13"/>
  <c r="Y89" i="13"/>
  <c r="X89" i="13"/>
  <c r="W89" i="13"/>
  <c r="V89" i="13"/>
  <c r="U89" i="13"/>
  <c r="T89" i="13"/>
  <c r="S89" i="13"/>
  <c r="R89" i="13"/>
  <c r="Q89" i="13"/>
  <c r="P89" i="13"/>
  <c r="O89" i="13"/>
  <c r="AD89" i="13" s="1"/>
  <c r="N89" i="13"/>
  <c r="AC89" i="13" s="1"/>
  <c r="M89" i="13"/>
  <c r="AB89" i="13" s="1"/>
  <c r="L89" i="13"/>
  <c r="AA89" i="13" s="1"/>
  <c r="K89" i="13"/>
  <c r="Z89" i="13" s="1"/>
  <c r="I89" i="13"/>
  <c r="H89" i="13"/>
  <c r="G89" i="13"/>
  <c r="F89" i="13"/>
  <c r="E89" i="13"/>
  <c r="D89" i="13"/>
  <c r="C89" i="13"/>
  <c r="Y88" i="13"/>
  <c r="X88" i="13"/>
  <c r="W88" i="13"/>
  <c r="V88" i="13"/>
  <c r="U88" i="13"/>
  <c r="T88" i="13"/>
  <c r="S88" i="13"/>
  <c r="R88" i="13"/>
  <c r="Q88" i="13"/>
  <c r="P88" i="13"/>
  <c r="O88" i="13"/>
  <c r="AD88" i="13" s="1"/>
  <c r="N88" i="13"/>
  <c r="AC88" i="13" s="1"/>
  <c r="M88" i="13"/>
  <c r="AB88" i="13" s="1"/>
  <c r="L88" i="13"/>
  <c r="AA88" i="13" s="1"/>
  <c r="K88" i="13"/>
  <c r="Z88" i="13" s="1"/>
  <c r="I88" i="13"/>
  <c r="H88" i="13"/>
  <c r="G88" i="13"/>
  <c r="F88" i="13"/>
  <c r="E88" i="13"/>
  <c r="D88" i="13"/>
  <c r="C88" i="13"/>
  <c r="Y87" i="13"/>
  <c r="X87" i="13"/>
  <c r="W87" i="13"/>
  <c r="V87" i="13"/>
  <c r="U87" i="13"/>
  <c r="T87" i="13"/>
  <c r="S87" i="13"/>
  <c r="R87" i="13"/>
  <c r="Q87" i="13"/>
  <c r="P87" i="13"/>
  <c r="O87" i="13"/>
  <c r="AD87" i="13" s="1"/>
  <c r="N87" i="13"/>
  <c r="AC87" i="13" s="1"/>
  <c r="M87" i="13"/>
  <c r="AB87" i="13" s="1"/>
  <c r="L87" i="13"/>
  <c r="AA87" i="13" s="1"/>
  <c r="K87" i="13"/>
  <c r="Z87" i="13" s="1"/>
  <c r="I87" i="13"/>
  <c r="H87" i="13"/>
  <c r="G87" i="13"/>
  <c r="F87" i="13"/>
  <c r="E87" i="13"/>
  <c r="D87" i="13"/>
  <c r="C87" i="13"/>
  <c r="Y86" i="13"/>
  <c r="X86" i="13"/>
  <c r="W86" i="13"/>
  <c r="V86" i="13"/>
  <c r="U86" i="13"/>
  <c r="T86" i="13"/>
  <c r="S86" i="13"/>
  <c r="R86" i="13"/>
  <c r="Q86" i="13"/>
  <c r="P86" i="13"/>
  <c r="O86" i="13"/>
  <c r="AD86" i="13" s="1"/>
  <c r="N86" i="13"/>
  <c r="AC86" i="13" s="1"/>
  <c r="M86" i="13"/>
  <c r="AB86" i="13" s="1"/>
  <c r="L86" i="13"/>
  <c r="AA86" i="13" s="1"/>
  <c r="K86" i="13"/>
  <c r="Z86" i="13" s="1"/>
  <c r="I86" i="13"/>
  <c r="H86" i="13"/>
  <c r="G86" i="13"/>
  <c r="F86" i="13"/>
  <c r="E86" i="13"/>
  <c r="D86" i="13"/>
  <c r="C86" i="13"/>
  <c r="Y85" i="13"/>
  <c r="X85" i="13"/>
  <c r="W85" i="13"/>
  <c r="V85" i="13"/>
  <c r="U85" i="13"/>
  <c r="T85" i="13"/>
  <c r="S85" i="13"/>
  <c r="R85" i="13"/>
  <c r="Q85" i="13"/>
  <c r="P85" i="13"/>
  <c r="O85" i="13"/>
  <c r="AD85" i="13" s="1"/>
  <c r="N85" i="13"/>
  <c r="AC85" i="13" s="1"/>
  <c r="M85" i="13"/>
  <c r="AB85" i="13" s="1"/>
  <c r="L85" i="13"/>
  <c r="AA85" i="13" s="1"/>
  <c r="K85" i="13"/>
  <c r="Z85" i="13" s="1"/>
  <c r="I85" i="13"/>
  <c r="H85" i="13"/>
  <c r="G85" i="13"/>
  <c r="F85" i="13"/>
  <c r="E85" i="13"/>
  <c r="D85" i="13"/>
  <c r="C85" i="13"/>
  <c r="Y84" i="13"/>
  <c r="X84" i="13"/>
  <c r="W84" i="13"/>
  <c r="V84" i="13"/>
  <c r="U84" i="13"/>
  <c r="T84" i="13"/>
  <c r="S84" i="13"/>
  <c r="R84" i="13"/>
  <c r="Q84" i="13"/>
  <c r="P84" i="13"/>
  <c r="O84" i="13"/>
  <c r="AD84" i="13" s="1"/>
  <c r="N84" i="13"/>
  <c r="AC84" i="13" s="1"/>
  <c r="M84" i="13"/>
  <c r="AB84" i="13" s="1"/>
  <c r="L84" i="13"/>
  <c r="AA84" i="13" s="1"/>
  <c r="K84" i="13"/>
  <c r="Z84" i="13" s="1"/>
  <c r="I84" i="13"/>
  <c r="H84" i="13"/>
  <c r="G84" i="13"/>
  <c r="F84" i="13"/>
  <c r="E84" i="13"/>
  <c r="D84" i="13"/>
  <c r="C84" i="13"/>
  <c r="Y80" i="13"/>
  <c r="X80" i="13"/>
  <c r="W80" i="13"/>
  <c r="V80" i="13"/>
  <c r="U80" i="13"/>
  <c r="T80" i="13"/>
  <c r="S80" i="13"/>
  <c r="R80" i="13"/>
  <c r="Q80" i="13"/>
  <c r="P80" i="13"/>
  <c r="O80" i="13"/>
  <c r="AD80" i="13" s="1"/>
  <c r="N80" i="13"/>
  <c r="AC80" i="13" s="1"/>
  <c r="M80" i="13"/>
  <c r="AB80" i="13" s="1"/>
  <c r="L80" i="13"/>
  <c r="AA80" i="13" s="1"/>
  <c r="K80" i="13"/>
  <c r="Z80" i="13" s="1"/>
  <c r="I80" i="13"/>
  <c r="H80" i="13"/>
  <c r="G80" i="13"/>
  <c r="F80" i="13"/>
  <c r="E80" i="13"/>
  <c r="D80" i="13"/>
  <c r="C80" i="13"/>
  <c r="Y79" i="13"/>
  <c r="X79" i="13"/>
  <c r="W79" i="13"/>
  <c r="V79" i="13"/>
  <c r="U79" i="13"/>
  <c r="T79" i="13"/>
  <c r="S79" i="13"/>
  <c r="R79" i="13"/>
  <c r="Q79" i="13"/>
  <c r="P79" i="13"/>
  <c r="O79" i="13"/>
  <c r="AD79" i="13" s="1"/>
  <c r="N79" i="13"/>
  <c r="AC79" i="13" s="1"/>
  <c r="M79" i="13"/>
  <c r="AB79" i="13" s="1"/>
  <c r="L79" i="13"/>
  <c r="AA79" i="13" s="1"/>
  <c r="K79" i="13"/>
  <c r="Z79" i="13" s="1"/>
  <c r="I79" i="13"/>
  <c r="H79" i="13"/>
  <c r="G79" i="13"/>
  <c r="F79" i="13"/>
  <c r="E79" i="13"/>
  <c r="D79" i="13"/>
  <c r="C79" i="13"/>
  <c r="Y77" i="13"/>
  <c r="X77" i="13"/>
  <c r="W77" i="13"/>
  <c r="V77" i="13"/>
  <c r="U77" i="13"/>
  <c r="T77" i="13"/>
  <c r="S77" i="13"/>
  <c r="R77" i="13"/>
  <c r="Q77" i="13"/>
  <c r="P77" i="13"/>
  <c r="O77" i="13"/>
  <c r="AD77" i="13" s="1"/>
  <c r="N77" i="13"/>
  <c r="AC77" i="13" s="1"/>
  <c r="M77" i="13"/>
  <c r="AB77" i="13" s="1"/>
  <c r="L77" i="13"/>
  <c r="AA77" i="13" s="1"/>
  <c r="K77" i="13"/>
  <c r="Z77" i="13" s="1"/>
  <c r="I77" i="13"/>
  <c r="H77" i="13"/>
  <c r="G77" i="13"/>
  <c r="F77" i="13"/>
  <c r="E77" i="13"/>
  <c r="D77" i="13"/>
  <c r="C77" i="13"/>
  <c r="Y76" i="13"/>
  <c r="X76" i="13"/>
  <c r="W76" i="13"/>
  <c r="V76" i="13"/>
  <c r="U76" i="13"/>
  <c r="T76" i="13"/>
  <c r="S76" i="13"/>
  <c r="R76" i="13"/>
  <c r="Q76" i="13"/>
  <c r="P76" i="13"/>
  <c r="O76" i="13"/>
  <c r="AD76" i="13" s="1"/>
  <c r="N76" i="13"/>
  <c r="AC76" i="13" s="1"/>
  <c r="M76" i="13"/>
  <c r="AB76" i="13" s="1"/>
  <c r="L76" i="13"/>
  <c r="AA76" i="13" s="1"/>
  <c r="K76" i="13"/>
  <c r="Z76" i="13" s="1"/>
  <c r="I76" i="13"/>
  <c r="H76" i="13"/>
  <c r="G76" i="13"/>
  <c r="F76" i="13"/>
  <c r="E76" i="13"/>
  <c r="D76" i="13"/>
  <c r="C76" i="13"/>
  <c r="Y75" i="13"/>
  <c r="X75" i="13"/>
  <c r="W75" i="13"/>
  <c r="V75" i="13"/>
  <c r="U75" i="13"/>
  <c r="T75" i="13"/>
  <c r="S75" i="13"/>
  <c r="R75" i="13"/>
  <c r="Q75" i="13"/>
  <c r="P75" i="13"/>
  <c r="O75" i="13"/>
  <c r="AD75" i="13" s="1"/>
  <c r="N75" i="13"/>
  <c r="AC75" i="13" s="1"/>
  <c r="M75" i="13"/>
  <c r="AB75" i="13" s="1"/>
  <c r="L75" i="13"/>
  <c r="AA75" i="13" s="1"/>
  <c r="K75" i="13"/>
  <c r="Z75" i="13" s="1"/>
  <c r="I75" i="13"/>
  <c r="H75" i="13"/>
  <c r="G75" i="13"/>
  <c r="F75" i="13"/>
  <c r="E75" i="13"/>
  <c r="D75" i="13"/>
  <c r="C75" i="13"/>
  <c r="Y74" i="13"/>
  <c r="X74" i="13"/>
  <c r="W74" i="13"/>
  <c r="V74" i="13"/>
  <c r="U74" i="13"/>
  <c r="T74" i="13"/>
  <c r="S74" i="13"/>
  <c r="R74" i="13"/>
  <c r="Q74" i="13"/>
  <c r="P74" i="13"/>
  <c r="O74" i="13"/>
  <c r="AD74" i="13" s="1"/>
  <c r="N74" i="13"/>
  <c r="AC74" i="13" s="1"/>
  <c r="M74" i="13"/>
  <c r="AB74" i="13" s="1"/>
  <c r="L74" i="13"/>
  <c r="AA74" i="13" s="1"/>
  <c r="K74" i="13"/>
  <c r="Z74" i="13" s="1"/>
  <c r="I74" i="13"/>
  <c r="H74" i="13"/>
  <c r="G74" i="13"/>
  <c r="F74" i="13"/>
  <c r="E74" i="13"/>
  <c r="D74" i="13"/>
  <c r="C74" i="13"/>
  <c r="Y73" i="13"/>
  <c r="X73" i="13"/>
  <c r="W73" i="13"/>
  <c r="V73" i="13"/>
  <c r="U73" i="13"/>
  <c r="T73" i="13"/>
  <c r="S73" i="13"/>
  <c r="R73" i="13"/>
  <c r="Q73" i="13"/>
  <c r="P73" i="13"/>
  <c r="O73" i="13"/>
  <c r="AD73" i="13" s="1"/>
  <c r="N73" i="13"/>
  <c r="AC73" i="13" s="1"/>
  <c r="M73" i="13"/>
  <c r="AB73" i="13" s="1"/>
  <c r="L73" i="13"/>
  <c r="AA73" i="13" s="1"/>
  <c r="K73" i="13"/>
  <c r="Z73" i="13" s="1"/>
  <c r="I73" i="13"/>
  <c r="H73" i="13"/>
  <c r="G73" i="13"/>
  <c r="F73" i="13"/>
  <c r="E73" i="13"/>
  <c r="D73" i="13"/>
  <c r="C73" i="13"/>
  <c r="Y72" i="13"/>
  <c r="X72" i="13"/>
  <c r="W72" i="13"/>
  <c r="V72" i="13"/>
  <c r="U72" i="13"/>
  <c r="T72" i="13"/>
  <c r="S72" i="13"/>
  <c r="R72" i="13"/>
  <c r="Q72" i="13"/>
  <c r="P72" i="13"/>
  <c r="O72" i="13"/>
  <c r="AD72" i="13" s="1"/>
  <c r="N72" i="13"/>
  <c r="AC72" i="13" s="1"/>
  <c r="M72" i="13"/>
  <c r="AB72" i="13" s="1"/>
  <c r="L72" i="13"/>
  <c r="AA72" i="13" s="1"/>
  <c r="K72" i="13"/>
  <c r="Z72" i="13" s="1"/>
  <c r="I72" i="13"/>
  <c r="H72" i="13"/>
  <c r="G72" i="13"/>
  <c r="F72" i="13"/>
  <c r="E72" i="13"/>
  <c r="D72" i="13"/>
  <c r="C72" i="13"/>
  <c r="Y71" i="13"/>
  <c r="X71" i="13"/>
  <c r="W71" i="13"/>
  <c r="V71" i="13"/>
  <c r="U71" i="13"/>
  <c r="T71" i="13"/>
  <c r="S71" i="13"/>
  <c r="R71" i="13"/>
  <c r="Q71" i="13"/>
  <c r="P71" i="13"/>
  <c r="O71" i="13"/>
  <c r="AD71" i="13" s="1"/>
  <c r="N71" i="13"/>
  <c r="AC71" i="13" s="1"/>
  <c r="M71" i="13"/>
  <c r="AB71" i="13" s="1"/>
  <c r="L71" i="13"/>
  <c r="AA71" i="13" s="1"/>
  <c r="K71" i="13"/>
  <c r="Z71" i="13" s="1"/>
  <c r="I71" i="13"/>
  <c r="H71" i="13"/>
  <c r="G71" i="13"/>
  <c r="F71" i="13"/>
  <c r="E71" i="13"/>
  <c r="D71" i="13"/>
  <c r="C71" i="13"/>
  <c r="Y70" i="13"/>
  <c r="X70" i="13"/>
  <c r="W70" i="13"/>
  <c r="V70" i="13"/>
  <c r="U70" i="13"/>
  <c r="T70" i="13"/>
  <c r="S70" i="13"/>
  <c r="R70" i="13"/>
  <c r="Q70" i="13"/>
  <c r="P70" i="13"/>
  <c r="O70" i="13"/>
  <c r="AD70" i="13" s="1"/>
  <c r="N70" i="13"/>
  <c r="AC70" i="13" s="1"/>
  <c r="M70" i="13"/>
  <c r="AB70" i="13" s="1"/>
  <c r="L70" i="13"/>
  <c r="AA70" i="13" s="1"/>
  <c r="K70" i="13"/>
  <c r="Z70" i="13" s="1"/>
  <c r="I70" i="13"/>
  <c r="H70" i="13"/>
  <c r="G70" i="13"/>
  <c r="F70" i="13"/>
  <c r="E70" i="13"/>
  <c r="D70" i="13"/>
  <c r="C70" i="13"/>
  <c r="Y69" i="13"/>
  <c r="X69" i="13"/>
  <c r="W69" i="13"/>
  <c r="V69" i="13"/>
  <c r="U69" i="13"/>
  <c r="T69" i="13"/>
  <c r="S69" i="13"/>
  <c r="R69" i="13"/>
  <c r="Q69" i="13"/>
  <c r="P69" i="13"/>
  <c r="O69" i="13"/>
  <c r="AD69" i="13" s="1"/>
  <c r="N69" i="13"/>
  <c r="AC69" i="13" s="1"/>
  <c r="M69" i="13"/>
  <c r="AB69" i="13" s="1"/>
  <c r="L69" i="13"/>
  <c r="AA69" i="13" s="1"/>
  <c r="K69" i="13"/>
  <c r="Z69" i="13" s="1"/>
  <c r="I69" i="13"/>
  <c r="H69" i="13"/>
  <c r="G69" i="13"/>
  <c r="F69" i="13"/>
  <c r="E69" i="13"/>
  <c r="D69" i="13"/>
  <c r="C69" i="13"/>
  <c r="Y68" i="13"/>
  <c r="X68" i="13"/>
  <c r="W68" i="13"/>
  <c r="V68" i="13"/>
  <c r="U68" i="13"/>
  <c r="T68" i="13"/>
  <c r="S68" i="13"/>
  <c r="R68" i="13"/>
  <c r="Q68" i="13"/>
  <c r="P68" i="13"/>
  <c r="O68" i="13"/>
  <c r="AD68" i="13" s="1"/>
  <c r="N68" i="13"/>
  <c r="AC68" i="13" s="1"/>
  <c r="M68" i="13"/>
  <c r="AB68" i="13" s="1"/>
  <c r="L68" i="13"/>
  <c r="AA68" i="13" s="1"/>
  <c r="K68" i="13"/>
  <c r="Z68" i="13" s="1"/>
  <c r="I68" i="13"/>
  <c r="H68" i="13"/>
  <c r="G68" i="13"/>
  <c r="F68" i="13"/>
  <c r="E68" i="13"/>
  <c r="D68" i="13"/>
  <c r="C68" i="13"/>
  <c r="Y43" i="13"/>
  <c r="X43" i="13"/>
  <c r="W43" i="13"/>
  <c r="V43" i="13"/>
  <c r="U43" i="13"/>
  <c r="T43" i="13"/>
  <c r="S43" i="13"/>
  <c r="R43" i="13"/>
  <c r="Q43" i="13"/>
  <c r="P43" i="13"/>
  <c r="O43" i="13"/>
  <c r="AD43" i="13" s="1"/>
  <c r="N43" i="13"/>
  <c r="AC43" i="13" s="1"/>
  <c r="M43" i="13"/>
  <c r="AB43" i="13" s="1"/>
  <c r="L43" i="13"/>
  <c r="AA43" i="13" s="1"/>
  <c r="K43" i="13"/>
  <c r="Z43" i="13" s="1"/>
  <c r="I43" i="13"/>
  <c r="H43" i="13"/>
  <c r="G43" i="13"/>
  <c r="F43" i="13"/>
  <c r="E43" i="13"/>
  <c r="D43" i="13"/>
  <c r="C43" i="13"/>
  <c r="Y42" i="13"/>
  <c r="X42" i="13"/>
  <c r="W42" i="13"/>
  <c r="V42" i="13"/>
  <c r="U42" i="13"/>
  <c r="T42" i="13"/>
  <c r="S42" i="13"/>
  <c r="R42" i="13"/>
  <c r="Q42" i="13"/>
  <c r="P42" i="13"/>
  <c r="O42" i="13"/>
  <c r="AD42" i="13" s="1"/>
  <c r="N42" i="13"/>
  <c r="AC42" i="13" s="1"/>
  <c r="M42" i="13"/>
  <c r="AB42" i="13" s="1"/>
  <c r="L42" i="13"/>
  <c r="AA42" i="13" s="1"/>
  <c r="K42" i="13"/>
  <c r="Z42" i="13" s="1"/>
  <c r="I42" i="13"/>
  <c r="H42" i="13"/>
  <c r="G42" i="13"/>
  <c r="F42" i="13"/>
  <c r="E42" i="13"/>
  <c r="D42" i="13"/>
  <c r="C42" i="13"/>
  <c r="Y41" i="13"/>
  <c r="X41" i="13"/>
  <c r="W41" i="13"/>
  <c r="V41" i="13"/>
  <c r="U41" i="13"/>
  <c r="T41" i="13"/>
  <c r="S41" i="13"/>
  <c r="R41" i="13"/>
  <c r="Q41" i="13"/>
  <c r="P41" i="13"/>
  <c r="O41" i="13"/>
  <c r="AD41" i="13" s="1"/>
  <c r="N41" i="13"/>
  <c r="AC41" i="13" s="1"/>
  <c r="M41" i="13"/>
  <c r="AB41" i="13" s="1"/>
  <c r="L41" i="13"/>
  <c r="AA41" i="13" s="1"/>
  <c r="K41" i="13"/>
  <c r="Z41" i="13" s="1"/>
  <c r="I41" i="13"/>
  <c r="H41" i="13"/>
  <c r="G41" i="13"/>
  <c r="F41" i="13"/>
  <c r="E41" i="13"/>
  <c r="D41" i="13"/>
  <c r="C41" i="13"/>
  <c r="Y40" i="13"/>
  <c r="X40" i="13"/>
  <c r="W40" i="13"/>
  <c r="V40" i="13"/>
  <c r="U40" i="13"/>
  <c r="T40" i="13"/>
  <c r="S40" i="13"/>
  <c r="R40" i="13"/>
  <c r="Q40" i="13"/>
  <c r="P40" i="13"/>
  <c r="O40" i="13"/>
  <c r="AD40" i="13" s="1"/>
  <c r="N40" i="13"/>
  <c r="AC40" i="13" s="1"/>
  <c r="M40" i="13"/>
  <c r="AB40" i="13" s="1"/>
  <c r="L40" i="13"/>
  <c r="AA40" i="13" s="1"/>
  <c r="K40" i="13"/>
  <c r="Z40" i="13" s="1"/>
  <c r="I40" i="13"/>
  <c r="H40" i="13"/>
  <c r="G40" i="13"/>
  <c r="F40" i="13"/>
  <c r="E40" i="13"/>
  <c r="D40" i="13"/>
  <c r="C40" i="13"/>
  <c r="Y39" i="13"/>
  <c r="X39" i="13"/>
  <c r="W39" i="13"/>
  <c r="V39" i="13"/>
  <c r="U39" i="13"/>
  <c r="T39" i="13"/>
  <c r="S39" i="13"/>
  <c r="R39" i="13"/>
  <c r="Q39" i="13"/>
  <c r="P39" i="13"/>
  <c r="O39" i="13"/>
  <c r="AD39" i="13" s="1"/>
  <c r="N39" i="13"/>
  <c r="AC39" i="13" s="1"/>
  <c r="M39" i="13"/>
  <c r="AB39" i="13" s="1"/>
  <c r="L39" i="13"/>
  <c r="AA39" i="13" s="1"/>
  <c r="K39" i="13"/>
  <c r="Z39" i="13" s="1"/>
  <c r="I39" i="13"/>
  <c r="H39" i="13"/>
  <c r="G39" i="13"/>
  <c r="F39" i="13"/>
  <c r="E39" i="13"/>
  <c r="D39" i="13"/>
  <c r="C39" i="13"/>
  <c r="Y38" i="13"/>
  <c r="X38" i="13"/>
  <c r="W38" i="13"/>
  <c r="V38" i="13"/>
  <c r="U38" i="13"/>
  <c r="T38" i="13"/>
  <c r="S38" i="13"/>
  <c r="R38" i="13"/>
  <c r="Q38" i="13"/>
  <c r="P38" i="13"/>
  <c r="O38" i="13"/>
  <c r="AD38" i="13" s="1"/>
  <c r="N38" i="13"/>
  <c r="AC38" i="13" s="1"/>
  <c r="M38" i="13"/>
  <c r="AB38" i="13" s="1"/>
  <c r="L38" i="13"/>
  <c r="AA38" i="13" s="1"/>
  <c r="K38" i="13"/>
  <c r="Z38" i="13" s="1"/>
  <c r="I38" i="13"/>
  <c r="H38" i="13"/>
  <c r="G38" i="13"/>
  <c r="F38" i="13"/>
  <c r="E38" i="13"/>
  <c r="D38" i="13"/>
  <c r="C38" i="13"/>
  <c r="Y37" i="13"/>
  <c r="X37" i="13"/>
  <c r="W37" i="13"/>
  <c r="V37" i="13"/>
  <c r="U37" i="13"/>
  <c r="T37" i="13"/>
  <c r="S37" i="13"/>
  <c r="R37" i="13"/>
  <c r="Q37" i="13"/>
  <c r="P37" i="13"/>
  <c r="O37" i="13"/>
  <c r="AD37" i="13" s="1"/>
  <c r="N37" i="13"/>
  <c r="AC37" i="13" s="1"/>
  <c r="M37" i="13"/>
  <c r="AB37" i="13" s="1"/>
  <c r="L37" i="13"/>
  <c r="AA37" i="13" s="1"/>
  <c r="K37" i="13"/>
  <c r="Z37" i="13" s="1"/>
  <c r="I37" i="13"/>
  <c r="H37" i="13"/>
  <c r="G37" i="13"/>
  <c r="F37" i="13"/>
  <c r="E37" i="13"/>
  <c r="D37" i="13"/>
  <c r="C37" i="13"/>
  <c r="Y36" i="13"/>
  <c r="X36" i="13"/>
  <c r="W36" i="13"/>
  <c r="V36" i="13"/>
  <c r="U36" i="13"/>
  <c r="T36" i="13"/>
  <c r="S36" i="13"/>
  <c r="R36" i="13"/>
  <c r="Q36" i="13"/>
  <c r="P36" i="13"/>
  <c r="O36" i="13"/>
  <c r="AD36" i="13" s="1"/>
  <c r="N36" i="13"/>
  <c r="AC36" i="13" s="1"/>
  <c r="M36" i="13"/>
  <c r="AB36" i="13" s="1"/>
  <c r="L36" i="13"/>
  <c r="AA36" i="13" s="1"/>
  <c r="K36" i="13"/>
  <c r="Z36" i="13" s="1"/>
  <c r="I36" i="13"/>
  <c r="H36" i="13"/>
  <c r="G36" i="13"/>
  <c r="F36" i="13"/>
  <c r="E36" i="13"/>
  <c r="D36" i="13"/>
  <c r="C36" i="13"/>
  <c r="Y35" i="13"/>
  <c r="X35" i="13"/>
  <c r="W35" i="13"/>
  <c r="V35" i="13"/>
  <c r="U35" i="13"/>
  <c r="T35" i="13"/>
  <c r="S35" i="13"/>
  <c r="R35" i="13"/>
  <c r="Q35" i="13"/>
  <c r="P35" i="13"/>
  <c r="O35" i="13"/>
  <c r="AD35" i="13" s="1"/>
  <c r="N35" i="13"/>
  <c r="AC35" i="13" s="1"/>
  <c r="M35" i="13"/>
  <c r="AB35" i="13" s="1"/>
  <c r="L35" i="13"/>
  <c r="AA35" i="13" s="1"/>
  <c r="K35" i="13"/>
  <c r="Z35" i="13" s="1"/>
  <c r="I35" i="13"/>
  <c r="H35" i="13"/>
  <c r="G35" i="13"/>
  <c r="F35" i="13"/>
  <c r="E35" i="13"/>
  <c r="D35" i="13"/>
  <c r="C35" i="13"/>
  <c r="Y34" i="13"/>
  <c r="X34" i="13"/>
  <c r="W34" i="13"/>
  <c r="V34" i="13"/>
  <c r="U34" i="13"/>
  <c r="T34" i="13"/>
  <c r="S34" i="13"/>
  <c r="R34" i="13"/>
  <c r="Q34" i="13"/>
  <c r="P34" i="13"/>
  <c r="O34" i="13"/>
  <c r="AD34" i="13" s="1"/>
  <c r="N34" i="13"/>
  <c r="AC34" i="13" s="1"/>
  <c r="M34" i="13"/>
  <c r="AB34" i="13" s="1"/>
  <c r="L34" i="13"/>
  <c r="AA34" i="13" s="1"/>
  <c r="K34" i="13"/>
  <c r="Z34" i="13" s="1"/>
  <c r="I34" i="13"/>
  <c r="H34" i="13"/>
  <c r="G34" i="13"/>
  <c r="F34" i="13"/>
  <c r="E34" i="13"/>
  <c r="D34" i="13"/>
  <c r="C34" i="13"/>
  <c r="Y33" i="13"/>
  <c r="X33" i="13"/>
  <c r="W33" i="13"/>
  <c r="V33" i="13"/>
  <c r="U33" i="13"/>
  <c r="T33" i="13"/>
  <c r="S33" i="13"/>
  <c r="R33" i="13"/>
  <c r="Q33" i="13"/>
  <c r="P33" i="13"/>
  <c r="O33" i="13"/>
  <c r="AD33" i="13" s="1"/>
  <c r="N33" i="13"/>
  <c r="AC33" i="13" s="1"/>
  <c r="M33" i="13"/>
  <c r="AB33" i="13" s="1"/>
  <c r="L33" i="13"/>
  <c r="AA33" i="13" s="1"/>
  <c r="K33" i="13"/>
  <c r="Z33" i="13" s="1"/>
  <c r="I33" i="13"/>
  <c r="H33" i="13"/>
  <c r="G33" i="13"/>
  <c r="F33" i="13"/>
  <c r="E33" i="13"/>
  <c r="D33" i="13"/>
  <c r="C33" i="13"/>
  <c r="Y32" i="13"/>
  <c r="X32" i="13"/>
  <c r="W32" i="13"/>
  <c r="V32" i="13"/>
  <c r="U32" i="13"/>
  <c r="T32" i="13"/>
  <c r="S32" i="13"/>
  <c r="R32" i="13"/>
  <c r="Q32" i="13"/>
  <c r="P32" i="13"/>
  <c r="O32" i="13"/>
  <c r="AD32" i="13" s="1"/>
  <c r="N32" i="13"/>
  <c r="AC32" i="13" s="1"/>
  <c r="M32" i="13"/>
  <c r="AB32" i="13" s="1"/>
  <c r="L32" i="13"/>
  <c r="AA32" i="13" s="1"/>
  <c r="K32" i="13"/>
  <c r="Z32" i="13" s="1"/>
  <c r="I32" i="13"/>
  <c r="H32" i="13"/>
  <c r="G32" i="13"/>
  <c r="F32" i="13"/>
  <c r="E32" i="13"/>
  <c r="D32" i="13"/>
  <c r="C32" i="13"/>
  <c r="Y31" i="13"/>
  <c r="X31" i="13"/>
  <c r="W31" i="13"/>
  <c r="V31" i="13"/>
  <c r="U31" i="13"/>
  <c r="T31" i="13"/>
  <c r="S31" i="13"/>
  <c r="R31" i="13"/>
  <c r="Q31" i="13"/>
  <c r="P31" i="13"/>
  <c r="O31" i="13"/>
  <c r="AD31" i="13" s="1"/>
  <c r="N31" i="13"/>
  <c r="AC31" i="13" s="1"/>
  <c r="M31" i="13"/>
  <c r="AB31" i="13" s="1"/>
  <c r="L31" i="13"/>
  <c r="AA31" i="13" s="1"/>
  <c r="K31" i="13"/>
  <c r="Z31" i="13" s="1"/>
  <c r="I31" i="13"/>
  <c r="H31" i="13"/>
  <c r="G31" i="13"/>
  <c r="F31" i="13"/>
  <c r="E31" i="13"/>
  <c r="D31" i="13"/>
  <c r="C31" i="13"/>
  <c r="Y30" i="13"/>
  <c r="X30" i="13"/>
  <c r="W30" i="13"/>
  <c r="V30" i="13"/>
  <c r="U30" i="13"/>
  <c r="T30" i="13"/>
  <c r="S30" i="13"/>
  <c r="R30" i="13"/>
  <c r="Q30" i="13"/>
  <c r="P30" i="13"/>
  <c r="O30" i="13"/>
  <c r="AD30" i="13" s="1"/>
  <c r="N30" i="13"/>
  <c r="AC30" i="13" s="1"/>
  <c r="M30" i="13"/>
  <c r="AB30" i="13" s="1"/>
  <c r="L30" i="13"/>
  <c r="AA30" i="13" s="1"/>
  <c r="K30" i="13"/>
  <c r="Z30" i="13" s="1"/>
  <c r="I30" i="13"/>
  <c r="H30" i="13"/>
  <c r="G30" i="13"/>
  <c r="F30" i="13"/>
  <c r="E30" i="13"/>
  <c r="D30" i="13"/>
  <c r="C30" i="13"/>
  <c r="Y29" i="13"/>
  <c r="X29" i="13"/>
  <c r="W29" i="13"/>
  <c r="V29" i="13"/>
  <c r="U29" i="13"/>
  <c r="T29" i="13"/>
  <c r="S29" i="13"/>
  <c r="R29" i="13"/>
  <c r="Q29" i="13"/>
  <c r="P29" i="13"/>
  <c r="O29" i="13"/>
  <c r="AD29" i="13" s="1"/>
  <c r="N29" i="13"/>
  <c r="AC29" i="13" s="1"/>
  <c r="M29" i="13"/>
  <c r="AB29" i="13" s="1"/>
  <c r="L29" i="13"/>
  <c r="AA29" i="13" s="1"/>
  <c r="K29" i="13"/>
  <c r="Z29" i="13" s="1"/>
  <c r="I29" i="13"/>
  <c r="H29" i="13"/>
  <c r="G29" i="13"/>
  <c r="F29" i="13"/>
  <c r="E29" i="13"/>
  <c r="D29" i="13"/>
  <c r="C29" i="13"/>
  <c r="Y28" i="13"/>
  <c r="X28" i="13"/>
  <c r="W28" i="13"/>
  <c r="V28" i="13"/>
  <c r="U28" i="13"/>
  <c r="T28" i="13"/>
  <c r="S28" i="13"/>
  <c r="R28" i="13"/>
  <c r="Q28" i="13"/>
  <c r="P28" i="13"/>
  <c r="O28" i="13"/>
  <c r="AD28" i="13" s="1"/>
  <c r="N28" i="13"/>
  <c r="AC28" i="13" s="1"/>
  <c r="M28" i="13"/>
  <c r="AB28" i="13" s="1"/>
  <c r="L28" i="13"/>
  <c r="AA28" i="13" s="1"/>
  <c r="K28" i="13"/>
  <c r="Z28" i="13" s="1"/>
  <c r="I28" i="13"/>
  <c r="H28" i="13"/>
  <c r="G28" i="13"/>
  <c r="F28" i="13"/>
  <c r="E28" i="13"/>
  <c r="D28" i="13"/>
  <c r="C28" i="13"/>
  <c r="Y27" i="13"/>
  <c r="X27" i="13"/>
  <c r="W27" i="13"/>
  <c r="V27" i="13"/>
  <c r="U27" i="13"/>
  <c r="T27" i="13"/>
  <c r="S27" i="13"/>
  <c r="R27" i="13"/>
  <c r="Q27" i="13"/>
  <c r="P27" i="13"/>
  <c r="O27" i="13"/>
  <c r="AD27" i="13" s="1"/>
  <c r="N27" i="13"/>
  <c r="AC27" i="13" s="1"/>
  <c r="M27" i="13"/>
  <c r="AB27" i="13" s="1"/>
  <c r="L27" i="13"/>
  <c r="AA27" i="13" s="1"/>
  <c r="K27" i="13"/>
  <c r="Z27" i="13" s="1"/>
  <c r="I27" i="13"/>
  <c r="H27" i="13"/>
  <c r="G27" i="13"/>
  <c r="F27" i="13"/>
  <c r="E27" i="13"/>
  <c r="D27" i="13"/>
  <c r="C27" i="13"/>
  <c r="Y26" i="13"/>
  <c r="X26" i="13"/>
  <c r="W26" i="13"/>
  <c r="V26" i="13"/>
  <c r="U26" i="13"/>
  <c r="T26" i="13"/>
  <c r="S26" i="13"/>
  <c r="R26" i="13"/>
  <c r="Q26" i="13"/>
  <c r="P26" i="13"/>
  <c r="O26" i="13"/>
  <c r="AD26" i="13" s="1"/>
  <c r="N26" i="13"/>
  <c r="AC26" i="13" s="1"/>
  <c r="M26" i="13"/>
  <c r="AB26" i="13" s="1"/>
  <c r="L26" i="13"/>
  <c r="AA26" i="13" s="1"/>
  <c r="K26" i="13"/>
  <c r="Z26" i="13" s="1"/>
  <c r="I26" i="13"/>
  <c r="H26" i="13"/>
  <c r="G26" i="13"/>
  <c r="F26" i="13"/>
  <c r="E26" i="13"/>
  <c r="D26" i="13"/>
  <c r="C26" i="13"/>
  <c r="Y25" i="13"/>
  <c r="X25" i="13"/>
  <c r="W25" i="13"/>
  <c r="V25" i="13"/>
  <c r="U25" i="13"/>
  <c r="T25" i="13"/>
  <c r="S25" i="13"/>
  <c r="R25" i="13"/>
  <c r="Q25" i="13"/>
  <c r="P25" i="13"/>
  <c r="O25" i="13"/>
  <c r="AD25" i="13" s="1"/>
  <c r="N25" i="13"/>
  <c r="AC25" i="13" s="1"/>
  <c r="M25" i="13"/>
  <c r="AB25" i="13" s="1"/>
  <c r="L25" i="13"/>
  <c r="AA25" i="13" s="1"/>
  <c r="K25" i="13"/>
  <c r="Z25" i="13" s="1"/>
  <c r="I25" i="13"/>
  <c r="H25" i="13"/>
  <c r="G25" i="13"/>
  <c r="F25" i="13"/>
  <c r="E25" i="13"/>
  <c r="D25" i="13"/>
  <c r="C25" i="13"/>
  <c r="Y24" i="13"/>
  <c r="X24" i="13"/>
  <c r="W24" i="13"/>
  <c r="V24" i="13"/>
  <c r="U24" i="13"/>
  <c r="T24" i="13"/>
  <c r="S24" i="13"/>
  <c r="R24" i="13"/>
  <c r="Q24" i="13"/>
  <c r="P24" i="13"/>
  <c r="O24" i="13"/>
  <c r="AD24" i="13" s="1"/>
  <c r="N24" i="13"/>
  <c r="AC24" i="13" s="1"/>
  <c r="M24" i="13"/>
  <c r="AB24" i="13" s="1"/>
  <c r="L24" i="13"/>
  <c r="AA24" i="13" s="1"/>
  <c r="K24" i="13"/>
  <c r="Z24" i="13" s="1"/>
  <c r="I24" i="13"/>
  <c r="H24" i="13"/>
  <c r="G24" i="13"/>
  <c r="F24" i="13"/>
  <c r="E24" i="13"/>
  <c r="D24" i="13"/>
  <c r="C24" i="13"/>
  <c r="Y23" i="13"/>
  <c r="X23" i="13"/>
  <c r="W23" i="13"/>
  <c r="V23" i="13"/>
  <c r="U23" i="13"/>
  <c r="T23" i="13"/>
  <c r="S23" i="13"/>
  <c r="R23" i="13"/>
  <c r="Q23" i="13"/>
  <c r="P23" i="13"/>
  <c r="O23" i="13"/>
  <c r="AD23" i="13" s="1"/>
  <c r="N23" i="13"/>
  <c r="AC23" i="13" s="1"/>
  <c r="M23" i="13"/>
  <c r="AB23" i="13" s="1"/>
  <c r="L23" i="13"/>
  <c r="AA23" i="13" s="1"/>
  <c r="K23" i="13"/>
  <c r="Z23" i="13" s="1"/>
  <c r="I23" i="13"/>
  <c r="H23" i="13"/>
  <c r="G23" i="13"/>
  <c r="F23" i="13"/>
  <c r="E23" i="13"/>
  <c r="D23" i="13"/>
  <c r="C23" i="13"/>
  <c r="Y22" i="13"/>
  <c r="X22" i="13"/>
  <c r="W22" i="13"/>
  <c r="V22" i="13"/>
  <c r="U22" i="13"/>
  <c r="T22" i="13"/>
  <c r="S22" i="13"/>
  <c r="R22" i="13"/>
  <c r="Q22" i="13"/>
  <c r="P22" i="13"/>
  <c r="O22" i="13"/>
  <c r="AD22" i="13" s="1"/>
  <c r="N22" i="13"/>
  <c r="AC22" i="13" s="1"/>
  <c r="M22" i="13"/>
  <c r="AB22" i="13" s="1"/>
  <c r="L22" i="13"/>
  <c r="AA22" i="13" s="1"/>
  <c r="K22" i="13"/>
  <c r="Z22" i="13" s="1"/>
  <c r="I22" i="13"/>
  <c r="H22" i="13"/>
  <c r="G22" i="13"/>
  <c r="F22" i="13"/>
  <c r="E22" i="13"/>
  <c r="D22" i="13"/>
  <c r="C22" i="13"/>
  <c r="Y21" i="13"/>
  <c r="X21" i="13"/>
  <c r="W21" i="13"/>
  <c r="V21" i="13"/>
  <c r="U21" i="13"/>
  <c r="T21" i="13"/>
  <c r="S21" i="13"/>
  <c r="R21" i="13"/>
  <c r="Q21" i="13"/>
  <c r="P21" i="13"/>
  <c r="O21" i="13"/>
  <c r="AD21" i="13" s="1"/>
  <c r="N21" i="13"/>
  <c r="AC21" i="13" s="1"/>
  <c r="M21" i="13"/>
  <c r="AB21" i="13" s="1"/>
  <c r="L21" i="13"/>
  <c r="AA21" i="13" s="1"/>
  <c r="K21" i="13"/>
  <c r="Z21" i="13" s="1"/>
  <c r="I21" i="13"/>
  <c r="H21" i="13"/>
  <c r="G21" i="13"/>
  <c r="F21" i="13"/>
  <c r="E21" i="13"/>
  <c r="D21" i="13"/>
  <c r="C21" i="13"/>
  <c r="Y20" i="13"/>
  <c r="X20" i="13"/>
  <c r="W20" i="13"/>
  <c r="V20" i="13"/>
  <c r="U20" i="13"/>
  <c r="T20" i="13"/>
  <c r="S20" i="13"/>
  <c r="R20" i="13"/>
  <c r="Q20" i="13"/>
  <c r="P20" i="13"/>
  <c r="O20" i="13"/>
  <c r="AD20" i="13" s="1"/>
  <c r="N20" i="13"/>
  <c r="AC20" i="13" s="1"/>
  <c r="M20" i="13"/>
  <c r="AB20" i="13" s="1"/>
  <c r="L20" i="13"/>
  <c r="AA20" i="13" s="1"/>
  <c r="K20" i="13"/>
  <c r="Z20" i="13" s="1"/>
  <c r="I20" i="13"/>
  <c r="H20" i="13"/>
  <c r="G20" i="13"/>
  <c r="F20" i="13"/>
  <c r="E20" i="13"/>
  <c r="D20" i="13"/>
  <c r="C20" i="13"/>
  <c r="Y19" i="13"/>
  <c r="X19" i="13"/>
  <c r="W19" i="13"/>
  <c r="V19" i="13"/>
  <c r="U19" i="13"/>
  <c r="T19" i="13"/>
  <c r="S19" i="13"/>
  <c r="R19" i="13"/>
  <c r="Q19" i="13"/>
  <c r="P19" i="13"/>
  <c r="O19" i="13"/>
  <c r="AD19" i="13" s="1"/>
  <c r="N19" i="13"/>
  <c r="AC19" i="13" s="1"/>
  <c r="M19" i="13"/>
  <c r="AB19" i="13" s="1"/>
  <c r="L19" i="13"/>
  <c r="AA19" i="13" s="1"/>
  <c r="K19" i="13"/>
  <c r="Z19" i="13" s="1"/>
  <c r="I19" i="13"/>
  <c r="H19" i="13"/>
  <c r="G19" i="13"/>
  <c r="F19" i="13"/>
  <c r="E19" i="13"/>
  <c r="D19" i="13"/>
  <c r="C19" i="13"/>
  <c r="Y18" i="13"/>
  <c r="X18" i="13"/>
  <c r="W18" i="13"/>
  <c r="V18" i="13"/>
  <c r="U18" i="13"/>
  <c r="T18" i="13"/>
  <c r="S18" i="13"/>
  <c r="R18" i="13"/>
  <c r="Q18" i="13"/>
  <c r="P18" i="13"/>
  <c r="O18" i="13"/>
  <c r="AD18" i="13" s="1"/>
  <c r="N18" i="13"/>
  <c r="AC18" i="13" s="1"/>
  <c r="M18" i="13"/>
  <c r="AB18" i="13" s="1"/>
  <c r="L18" i="13"/>
  <c r="AA18" i="13" s="1"/>
  <c r="K18" i="13"/>
  <c r="Z18" i="13" s="1"/>
  <c r="I18" i="13"/>
  <c r="H18" i="13"/>
  <c r="G18" i="13"/>
  <c r="F18" i="13"/>
  <c r="E18" i="13"/>
  <c r="D18" i="13"/>
  <c r="C18" i="13"/>
  <c r="Y17" i="13"/>
  <c r="X17" i="13"/>
  <c r="W17" i="13"/>
  <c r="V17" i="13"/>
  <c r="U17" i="13"/>
  <c r="T17" i="13"/>
  <c r="S17" i="13"/>
  <c r="R17" i="13"/>
  <c r="Q17" i="13"/>
  <c r="P17" i="13"/>
  <c r="O17" i="13"/>
  <c r="AD17" i="13" s="1"/>
  <c r="N17" i="13"/>
  <c r="AC17" i="13" s="1"/>
  <c r="M17" i="13"/>
  <c r="AB17" i="13" s="1"/>
  <c r="L17" i="13"/>
  <c r="AA17" i="13" s="1"/>
  <c r="K17" i="13"/>
  <c r="Z17" i="13" s="1"/>
  <c r="I17" i="13"/>
  <c r="H17" i="13"/>
  <c r="G17" i="13"/>
  <c r="F17" i="13"/>
  <c r="E17" i="13"/>
  <c r="D17" i="13"/>
  <c r="C17" i="13"/>
  <c r="Y16" i="13"/>
  <c r="X16" i="13"/>
  <c r="W16" i="13"/>
  <c r="V16" i="13"/>
  <c r="U16" i="13"/>
  <c r="T16" i="13"/>
  <c r="S16" i="13"/>
  <c r="R16" i="13"/>
  <c r="Q16" i="13"/>
  <c r="P16" i="13"/>
  <c r="O16" i="13"/>
  <c r="AD16" i="13" s="1"/>
  <c r="N16" i="13"/>
  <c r="AC16" i="13" s="1"/>
  <c r="M16" i="13"/>
  <c r="AB16" i="13" s="1"/>
  <c r="L16" i="13"/>
  <c r="AA16" i="13" s="1"/>
  <c r="K16" i="13"/>
  <c r="Z16" i="13" s="1"/>
  <c r="I16" i="13"/>
  <c r="H16" i="13"/>
  <c r="G16" i="13"/>
  <c r="F16" i="13"/>
  <c r="E16" i="13"/>
  <c r="D16" i="13"/>
  <c r="C16" i="13"/>
  <c r="Y15" i="13"/>
  <c r="X15" i="13"/>
  <c r="W15" i="13"/>
  <c r="V15" i="13"/>
  <c r="U15" i="13"/>
  <c r="T15" i="13"/>
  <c r="S15" i="13"/>
  <c r="R15" i="13"/>
  <c r="Q15" i="13"/>
  <c r="P15" i="13"/>
  <c r="O15" i="13"/>
  <c r="AD15" i="13" s="1"/>
  <c r="N15" i="13"/>
  <c r="AC15" i="13" s="1"/>
  <c r="M15" i="13"/>
  <c r="AB15" i="13" s="1"/>
  <c r="L15" i="13"/>
  <c r="AA15" i="13" s="1"/>
  <c r="K15" i="13"/>
  <c r="Z15" i="13" s="1"/>
  <c r="I15" i="13"/>
  <c r="H15" i="13"/>
  <c r="G15" i="13"/>
  <c r="F15" i="13"/>
  <c r="E15" i="13"/>
  <c r="D15" i="13"/>
  <c r="C15" i="13"/>
  <c r="Y14" i="13"/>
  <c r="X14" i="13"/>
  <c r="W14" i="13"/>
  <c r="V14" i="13"/>
  <c r="U14" i="13"/>
  <c r="T14" i="13"/>
  <c r="S14" i="13"/>
  <c r="R14" i="13"/>
  <c r="Q14" i="13"/>
  <c r="P14" i="13"/>
  <c r="O14" i="13"/>
  <c r="AD14" i="13" s="1"/>
  <c r="N14" i="13"/>
  <c r="AC14" i="13" s="1"/>
  <c r="M14" i="13"/>
  <c r="AB14" i="13" s="1"/>
  <c r="L14" i="13"/>
  <c r="AA14" i="13" s="1"/>
  <c r="K14" i="13"/>
  <c r="Z14" i="13" s="1"/>
  <c r="I14" i="13"/>
  <c r="H14" i="13"/>
  <c r="G14" i="13"/>
  <c r="F14" i="13"/>
  <c r="E14" i="13"/>
  <c r="D14" i="13"/>
  <c r="C14" i="13"/>
  <c r="Y13" i="13"/>
  <c r="X13" i="13"/>
  <c r="W13" i="13"/>
  <c r="V13" i="13"/>
  <c r="U13" i="13"/>
  <c r="T13" i="13"/>
  <c r="S13" i="13"/>
  <c r="R13" i="13"/>
  <c r="Q13" i="13"/>
  <c r="P13" i="13"/>
  <c r="O13" i="13"/>
  <c r="AD13" i="13" s="1"/>
  <c r="N13" i="13"/>
  <c r="AC13" i="13" s="1"/>
  <c r="M13" i="13"/>
  <c r="AB13" i="13" s="1"/>
  <c r="L13" i="13"/>
  <c r="AA13" i="13" s="1"/>
  <c r="K13" i="13"/>
  <c r="Z13" i="13" s="1"/>
  <c r="I13" i="13"/>
  <c r="H13" i="13"/>
  <c r="G13" i="13"/>
  <c r="F13" i="13"/>
  <c r="E13" i="13"/>
  <c r="D13" i="13"/>
  <c r="C13" i="13"/>
  <c r="Y12" i="13"/>
  <c r="X12" i="13"/>
  <c r="W12" i="13"/>
  <c r="V12" i="13"/>
  <c r="U12" i="13"/>
  <c r="T12" i="13"/>
  <c r="S12" i="13"/>
  <c r="R12" i="13"/>
  <c r="Q12" i="13"/>
  <c r="P12" i="13"/>
  <c r="O12" i="13"/>
  <c r="AD12" i="13" s="1"/>
  <c r="N12" i="13"/>
  <c r="AC12" i="13" s="1"/>
  <c r="M12" i="13"/>
  <c r="AB12" i="13" s="1"/>
  <c r="L12" i="13"/>
  <c r="AA12" i="13" s="1"/>
  <c r="K12" i="13"/>
  <c r="Z12" i="13" s="1"/>
  <c r="I12" i="13"/>
  <c r="H12" i="13"/>
  <c r="G12" i="13"/>
  <c r="F12" i="13"/>
  <c r="E12" i="13"/>
  <c r="D12" i="13"/>
  <c r="C12" i="13"/>
  <c r="Y11" i="13"/>
  <c r="X11" i="13"/>
  <c r="W11" i="13"/>
  <c r="V11" i="13"/>
  <c r="U11" i="13"/>
  <c r="T11" i="13"/>
  <c r="S11" i="13"/>
  <c r="R11" i="13"/>
  <c r="Q11" i="13"/>
  <c r="P11" i="13"/>
  <c r="O11" i="13"/>
  <c r="AD11" i="13" s="1"/>
  <c r="N11" i="13"/>
  <c r="AC11" i="13" s="1"/>
  <c r="M11" i="13"/>
  <c r="AB11" i="13" s="1"/>
  <c r="L11" i="13"/>
  <c r="AA11" i="13" s="1"/>
  <c r="K11" i="13"/>
  <c r="Z11" i="13" s="1"/>
  <c r="I11" i="13"/>
  <c r="H11" i="13"/>
  <c r="G11" i="13"/>
  <c r="F11" i="13"/>
  <c r="E11" i="13"/>
  <c r="D11" i="13"/>
  <c r="C11" i="13"/>
  <c r="Y10" i="13"/>
  <c r="X10" i="13"/>
  <c r="W10" i="13"/>
  <c r="V10" i="13"/>
  <c r="U10" i="13"/>
  <c r="T10" i="13"/>
  <c r="S10" i="13"/>
  <c r="R10" i="13"/>
  <c r="Q10" i="13"/>
  <c r="P10" i="13"/>
  <c r="O10" i="13"/>
  <c r="AD10" i="13" s="1"/>
  <c r="N10" i="13"/>
  <c r="AC10" i="13" s="1"/>
  <c r="M10" i="13"/>
  <c r="AB10" i="13" s="1"/>
  <c r="L10" i="13"/>
  <c r="AA10" i="13" s="1"/>
  <c r="K10" i="13"/>
  <c r="Z10" i="13" s="1"/>
  <c r="I10" i="13"/>
  <c r="H10" i="13"/>
  <c r="G10" i="13"/>
  <c r="F10" i="13"/>
  <c r="E10" i="13"/>
  <c r="D10" i="13"/>
  <c r="C10" i="13"/>
  <c r="Y9" i="13"/>
  <c r="X9" i="13"/>
  <c r="W9" i="13"/>
  <c r="V9" i="13"/>
  <c r="U9" i="13"/>
  <c r="T9" i="13"/>
  <c r="S9" i="13"/>
  <c r="R9" i="13"/>
  <c r="Q9" i="13"/>
  <c r="P9" i="13"/>
  <c r="O9" i="13"/>
  <c r="AD9" i="13" s="1"/>
  <c r="N9" i="13"/>
  <c r="AC9" i="13" s="1"/>
  <c r="M9" i="13"/>
  <c r="AB9" i="13" s="1"/>
  <c r="L9" i="13"/>
  <c r="AA9" i="13" s="1"/>
  <c r="K9" i="13"/>
  <c r="Z9" i="13" s="1"/>
  <c r="I9" i="13"/>
  <c r="H9" i="13"/>
  <c r="G9" i="13"/>
  <c r="F9" i="13"/>
  <c r="E9" i="13"/>
  <c r="D9" i="13"/>
  <c r="C9" i="13"/>
  <c r="Y8" i="13"/>
  <c r="X8" i="13"/>
  <c r="W8" i="13"/>
  <c r="V8" i="13"/>
  <c r="U8" i="13"/>
  <c r="T8" i="13"/>
  <c r="S8" i="13"/>
  <c r="R8" i="13"/>
  <c r="Q8" i="13"/>
  <c r="P8" i="13"/>
  <c r="O8" i="13"/>
  <c r="AD8" i="13" s="1"/>
  <c r="N8" i="13"/>
  <c r="AC8" i="13" s="1"/>
  <c r="M8" i="13"/>
  <c r="AB8" i="13" s="1"/>
  <c r="L8" i="13"/>
  <c r="AA8" i="13" s="1"/>
  <c r="K8" i="13"/>
  <c r="Z8" i="13" s="1"/>
  <c r="I8" i="13"/>
  <c r="H8" i="13"/>
  <c r="G8" i="13"/>
  <c r="F8" i="13"/>
  <c r="E8" i="13"/>
  <c r="D8" i="13"/>
  <c r="C8" i="13"/>
  <c r="Y7" i="13"/>
  <c r="X7" i="13"/>
  <c r="W7" i="13"/>
  <c r="V7" i="13"/>
  <c r="U7" i="13"/>
  <c r="T7" i="13"/>
  <c r="S7" i="13"/>
  <c r="R7" i="13"/>
  <c r="Q7" i="13"/>
  <c r="P7" i="13"/>
  <c r="O7" i="13"/>
  <c r="AD7" i="13" s="1"/>
  <c r="N7" i="13"/>
  <c r="AC7" i="13" s="1"/>
  <c r="M7" i="13"/>
  <c r="AB7" i="13" s="1"/>
  <c r="L7" i="13"/>
  <c r="AA7" i="13" s="1"/>
  <c r="K7" i="13"/>
  <c r="Z7" i="13" s="1"/>
  <c r="I7" i="13"/>
  <c r="H7" i="13"/>
  <c r="G7" i="13"/>
  <c r="F7" i="13"/>
  <c r="E7" i="13"/>
  <c r="D7" i="13"/>
  <c r="C7" i="13"/>
  <c r="Y6" i="13"/>
  <c r="X6" i="13"/>
  <c r="W6" i="13"/>
  <c r="V6" i="13"/>
  <c r="U6" i="13"/>
  <c r="T6" i="13"/>
  <c r="S6" i="13"/>
  <c r="R6" i="13"/>
  <c r="Q6" i="13"/>
  <c r="P6" i="13"/>
  <c r="O6" i="13"/>
  <c r="AD6" i="13" s="1"/>
  <c r="N6" i="13"/>
  <c r="AC6" i="13" s="1"/>
  <c r="M6" i="13"/>
  <c r="AB6" i="13" s="1"/>
  <c r="L6" i="13"/>
  <c r="AA6" i="13" s="1"/>
  <c r="K6" i="13"/>
  <c r="Z6" i="13" s="1"/>
  <c r="H6" i="13"/>
  <c r="G6" i="13"/>
  <c r="F6" i="13"/>
  <c r="E6" i="13"/>
  <c r="D6" i="13"/>
  <c r="C6" i="13"/>
  <c r="Y113" i="11" l="1"/>
  <c r="X113" i="11"/>
  <c r="W113" i="11"/>
  <c r="V113" i="11"/>
  <c r="U113" i="11"/>
  <c r="T113" i="11"/>
  <c r="S113" i="11"/>
  <c r="R113" i="11"/>
  <c r="Q113" i="11"/>
  <c r="P113" i="11"/>
  <c r="O113" i="11"/>
  <c r="AD113" i="11" s="1"/>
  <c r="N113" i="11"/>
  <c r="AC113" i="11" s="1"/>
  <c r="M113" i="11"/>
  <c r="AB113" i="11" s="1"/>
  <c r="L113" i="11"/>
  <c r="AA113" i="11" s="1"/>
  <c r="K113" i="11"/>
  <c r="Z113" i="11" s="1"/>
  <c r="I113" i="11"/>
  <c r="H113" i="11"/>
  <c r="G113" i="11"/>
  <c r="F113" i="11"/>
  <c r="E113" i="11"/>
  <c r="D113" i="11"/>
  <c r="C113" i="11"/>
  <c r="Y112" i="11"/>
  <c r="X112" i="11"/>
  <c r="W112" i="11"/>
  <c r="V112" i="11"/>
  <c r="U112" i="11"/>
  <c r="T112" i="11"/>
  <c r="S112" i="11"/>
  <c r="R112" i="11"/>
  <c r="Q112" i="11"/>
  <c r="P112" i="11"/>
  <c r="O112" i="11"/>
  <c r="AD112" i="11" s="1"/>
  <c r="N112" i="11"/>
  <c r="AC112" i="11" s="1"/>
  <c r="M112" i="11"/>
  <c r="AB112" i="11" s="1"/>
  <c r="L112" i="11"/>
  <c r="AA112" i="11" s="1"/>
  <c r="K112" i="11"/>
  <c r="Z112" i="11" s="1"/>
  <c r="I112" i="11"/>
  <c r="H112" i="11"/>
  <c r="G112" i="11"/>
  <c r="F112" i="11"/>
  <c r="E112" i="11"/>
  <c r="D112" i="11"/>
  <c r="C112" i="11"/>
  <c r="Y111" i="11"/>
  <c r="X111" i="11"/>
  <c r="W111" i="11"/>
  <c r="V111" i="11"/>
  <c r="U111" i="11"/>
  <c r="T111" i="11"/>
  <c r="S111" i="11"/>
  <c r="R111" i="11"/>
  <c r="Q111" i="11"/>
  <c r="P111" i="11"/>
  <c r="O111" i="11"/>
  <c r="AD111" i="11" s="1"/>
  <c r="N111" i="11"/>
  <c r="AC111" i="11" s="1"/>
  <c r="M111" i="11"/>
  <c r="AB111" i="11" s="1"/>
  <c r="L111" i="11"/>
  <c r="AA111" i="11" s="1"/>
  <c r="K111" i="11"/>
  <c r="Z111" i="11" s="1"/>
  <c r="I111" i="11"/>
  <c r="H111" i="11"/>
  <c r="G111" i="11"/>
  <c r="F111" i="11"/>
  <c r="E111" i="11"/>
  <c r="D111" i="11"/>
  <c r="C111" i="11"/>
  <c r="Y110" i="11"/>
  <c r="X110" i="11"/>
  <c r="W110" i="11"/>
  <c r="V110" i="11"/>
  <c r="U110" i="11"/>
  <c r="T110" i="11"/>
  <c r="S110" i="11"/>
  <c r="R110" i="11"/>
  <c r="Q110" i="11"/>
  <c r="P110" i="11"/>
  <c r="O110" i="11"/>
  <c r="AD110" i="11" s="1"/>
  <c r="N110" i="11"/>
  <c r="AC110" i="11" s="1"/>
  <c r="M110" i="11"/>
  <c r="AB110" i="11" s="1"/>
  <c r="L110" i="11"/>
  <c r="AA110" i="11" s="1"/>
  <c r="K110" i="11"/>
  <c r="Z110" i="11" s="1"/>
  <c r="I110" i="11"/>
  <c r="H110" i="11"/>
  <c r="G110" i="11"/>
  <c r="F110" i="11"/>
  <c r="E110" i="11"/>
  <c r="D110" i="11"/>
  <c r="C110" i="11"/>
  <c r="Y109" i="11"/>
  <c r="X109" i="11"/>
  <c r="W109" i="11"/>
  <c r="V109" i="11"/>
  <c r="U109" i="11"/>
  <c r="T109" i="11"/>
  <c r="S109" i="11"/>
  <c r="R109" i="11"/>
  <c r="Q109" i="11"/>
  <c r="P109" i="11"/>
  <c r="O109" i="11"/>
  <c r="AD109" i="11" s="1"/>
  <c r="N109" i="11"/>
  <c r="AC109" i="11" s="1"/>
  <c r="M109" i="11"/>
  <c r="AB109" i="11" s="1"/>
  <c r="L109" i="11"/>
  <c r="AA109" i="11" s="1"/>
  <c r="K109" i="11"/>
  <c r="Z109" i="11" s="1"/>
  <c r="I109" i="11"/>
  <c r="H109" i="11"/>
  <c r="G109" i="11"/>
  <c r="F109" i="11"/>
  <c r="E109" i="11"/>
  <c r="D109" i="11"/>
  <c r="C109" i="11"/>
  <c r="Y108" i="11"/>
  <c r="X108" i="11"/>
  <c r="W108" i="11"/>
  <c r="V108" i="11"/>
  <c r="U108" i="11"/>
  <c r="T108" i="11"/>
  <c r="S108" i="11"/>
  <c r="R108" i="11"/>
  <c r="Q108" i="11"/>
  <c r="P108" i="11"/>
  <c r="O108" i="11"/>
  <c r="AD108" i="11" s="1"/>
  <c r="N108" i="11"/>
  <c r="AC108" i="11" s="1"/>
  <c r="M108" i="11"/>
  <c r="AB108" i="11" s="1"/>
  <c r="L108" i="11"/>
  <c r="AA108" i="11" s="1"/>
  <c r="K108" i="11"/>
  <c r="Z108" i="11" s="1"/>
  <c r="I108" i="11"/>
  <c r="H108" i="11"/>
  <c r="G108" i="11"/>
  <c r="F108" i="11"/>
  <c r="E108" i="11"/>
  <c r="D108" i="11"/>
  <c r="C108" i="11"/>
  <c r="Y107" i="11"/>
  <c r="X107" i="11"/>
  <c r="W107" i="11"/>
  <c r="V107" i="11"/>
  <c r="U107" i="11"/>
  <c r="T107" i="11"/>
  <c r="S107" i="11"/>
  <c r="R107" i="11"/>
  <c r="Q107" i="11"/>
  <c r="P107" i="11"/>
  <c r="O107" i="11"/>
  <c r="AD107" i="11" s="1"/>
  <c r="N107" i="11"/>
  <c r="AC107" i="11" s="1"/>
  <c r="M107" i="11"/>
  <c r="AB107" i="11" s="1"/>
  <c r="L107" i="11"/>
  <c r="AA107" i="11" s="1"/>
  <c r="K107" i="11"/>
  <c r="Z107" i="11" s="1"/>
  <c r="I107" i="11"/>
  <c r="H107" i="11"/>
  <c r="G107" i="11"/>
  <c r="F107" i="11"/>
  <c r="E107" i="11"/>
  <c r="D107" i="11"/>
  <c r="C107" i="11"/>
  <c r="Y106" i="11"/>
  <c r="X106" i="11"/>
  <c r="W106" i="11"/>
  <c r="V106" i="11"/>
  <c r="U106" i="11"/>
  <c r="T106" i="11"/>
  <c r="S106" i="11"/>
  <c r="R106" i="11"/>
  <c r="Q106" i="11"/>
  <c r="P106" i="11"/>
  <c r="O106" i="11"/>
  <c r="AD106" i="11" s="1"/>
  <c r="N106" i="11"/>
  <c r="AC106" i="11" s="1"/>
  <c r="M106" i="11"/>
  <c r="AB106" i="11" s="1"/>
  <c r="L106" i="11"/>
  <c r="AA106" i="11" s="1"/>
  <c r="K106" i="11"/>
  <c r="Z106" i="11" s="1"/>
  <c r="I106" i="11"/>
  <c r="H106" i="11"/>
  <c r="G106" i="11"/>
  <c r="F106" i="11"/>
  <c r="E106" i="11"/>
  <c r="D106" i="11"/>
  <c r="C106" i="11"/>
  <c r="Y105" i="11"/>
  <c r="X105" i="11"/>
  <c r="W105" i="11"/>
  <c r="V105" i="11"/>
  <c r="U105" i="11"/>
  <c r="T105" i="11"/>
  <c r="S105" i="11"/>
  <c r="R105" i="11"/>
  <c r="Q105" i="11"/>
  <c r="P105" i="11"/>
  <c r="O105" i="11"/>
  <c r="AD105" i="11" s="1"/>
  <c r="N105" i="11"/>
  <c r="AC105" i="11" s="1"/>
  <c r="M105" i="11"/>
  <c r="AB105" i="11" s="1"/>
  <c r="L105" i="11"/>
  <c r="AA105" i="11" s="1"/>
  <c r="K105" i="11"/>
  <c r="Z105" i="11" s="1"/>
  <c r="I105" i="11"/>
  <c r="H105" i="11"/>
  <c r="G105" i="11"/>
  <c r="F105" i="11"/>
  <c r="E105" i="11"/>
  <c r="D105" i="11"/>
  <c r="C105" i="11"/>
  <c r="Y104" i="11"/>
  <c r="X104" i="11"/>
  <c r="W104" i="11"/>
  <c r="V104" i="11"/>
  <c r="U104" i="11"/>
  <c r="T104" i="11"/>
  <c r="S104" i="11"/>
  <c r="R104" i="11"/>
  <c r="Q104" i="11"/>
  <c r="P104" i="11"/>
  <c r="O104" i="11"/>
  <c r="AD104" i="11" s="1"/>
  <c r="N104" i="11"/>
  <c r="AC104" i="11" s="1"/>
  <c r="M104" i="11"/>
  <c r="AB104" i="11" s="1"/>
  <c r="L104" i="11"/>
  <c r="AA104" i="11" s="1"/>
  <c r="K104" i="11"/>
  <c r="Z104" i="11" s="1"/>
  <c r="I104" i="11"/>
  <c r="H104" i="11"/>
  <c r="G104" i="11"/>
  <c r="F104" i="11"/>
  <c r="E104" i="11"/>
  <c r="D104" i="11"/>
  <c r="C104" i="11"/>
  <c r="Y103" i="11"/>
  <c r="X103" i="11"/>
  <c r="W103" i="11"/>
  <c r="V103" i="11"/>
  <c r="U103" i="11"/>
  <c r="T103" i="11"/>
  <c r="S103" i="11"/>
  <c r="R103" i="11"/>
  <c r="Q103" i="11"/>
  <c r="P103" i="11"/>
  <c r="O103" i="11"/>
  <c r="AD103" i="11" s="1"/>
  <c r="N103" i="11"/>
  <c r="AC103" i="11" s="1"/>
  <c r="M103" i="11"/>
  <c r="AB103" i="11" s="1"/>
  <c r="L103" i="11"/>
  <c r="AA103" i="11" s="1"/>
  <c r="K103" i="11"/>
  <c r="Z103" i="11" s="1"/>
  <c r="I103" i="11"/>
  <c r="H103" i="11"/>
  <c r="G103" i="11"/>
  <c r="F103" i="11"/>
  <c r="E103" i="11"/>
  <c r="D103" i="11"/>
  <c r="C103" i="11"/>
  <c r="Y102" i="11"/>
  <c r="X102" i="11"/>
  <c r="W102" i="11"/>
  <c r="V102" i="11"/>
  <c r="U102" i="11"/>
  <c r="T102" i="11"/>
  <c r="S102" i="11"/>
  <c r="R102" i="11"/>
  <c r="Q102" i="11"/>
  <c r="P102" i="11"/>
  <c r="O102" i="11"/>
  <c r="AD102" i="11" s="1"/>
  <c r="N102" i="11"/>
  <c r="AC102" i="11" s="1"/>
  <c r="M102" i="11"/>
  <c r="AB102" i="11" s="1"/>
  <c r="L102" i="11"/>
  <c r="AA102" i="11" s="1"/>
  <c r="K102" i="11"/>
  <c r="Z102" i="11" s="1"/>
  <c r="I102" i="11"/>
  <c r="H102" i="11"/>
  <c r="G102" i="11"/>
  <c r="F102" i="11"/>
  <c r="E102" i="11"/>
  <c r="D102" i="11"/>
  <c r="C102" i="11"/>
  <c r="Y101" i="11"/>
  <c r="X101" i="11"/>
  <c r="W101" i="11"/>
  <c r="V101" i="11"/>
  <c r="U101" i="11"/>
  <c r="T101" i="11"/>
  <c r="S101" i="11"/>
  <c r="R101" i="11"/>
  <c r="Q101" i="11"/>
  <c r="P101" i="11"/>
  <c r="O101" i="11"/>
  <c r="AD101" i="11" s="1"/>
  <c r="N101" i="11"/>
  <c r="AC101" i="11" s="1"/>
  <c r="M101" i="11"/>
  <c r="AB101" i="11" s="1"/>
  <c r="L101" i="11"/>
  <c r="AA101" i="11" s="1"/>
  <c r="K101" i="11"/>
  <c r="Z101" i="11" s="1"/>
  <c r="I101" i="11"/>
  <c r="H101" i="11"/>
  <c r="G101" i="11"/>
  <c r="F101" i="11"/>
  <c r="E101" i="11"/>
  <c r="D101" i="11"/>
  <c r="C101" i="11"/>
  <c r="Y100" i="11"/>
  <c r="X100" i="11"/>
  <c r="W100" i="11"/>
  <c r="V100" i="11"/>
  <c r="U100" i="11"/>
  <c r="T100" i="11"/>
  <c r="S100" i="11"/>
  <c r="R100" i="11"/>
  <c r="Q100" i="11"/>
  <c r="P100" i="11"/>
  <c r="O100" i="11"/>
  <c r="AD100" i="11" s="1"/>
  <c r="N100" i="11"/>
  <c r="AC100" i="11" s="1"/>
  <c r="M100" i="11"/>
  <c r="AB100" i="11" s="1"/>
  <c r="L100" i="11"/>
  <c r="AA100" i="11" s="1"/>
  <c r="K100" i="11"/>
  <c r="Z100" i="11" s="1"/>
  <c r="I100" i="11"/>
  <c r="H100" i="11"/>
  <c r="G100" i="11"/>
  <c r="F100" i="11"/>
  <c r="E100" i="11"/>
  <c r="D100" i="11"/>
  <c r="C100" i="11"/>
  <c r="Y99" i="11"/>
  <c r="X99" i="11"/>
  <c r="W99" i="11"/>
  <c r="V99" i="11"/>
  <c r="U99" i="11"/>
  <c r="T99" i="11"/>
  <c r="S99" i="11"/>
  <c r="R99" i="11"/>
  <c r="Q99" i="11"/>
  <c r="P99" i="11"/>
  <c r="O99" i="11"/>
  <c r="AD99" i="11" s="1"/>
  <c r="N99" i="11"/>
  <c r="AC99" i="11" s="1"/>
  <c r="M99" i="11"/>
  <c r="AB99" i="11" s="1"/>
  <c r="L99" i="11"/>
  <c r="AA99" i="11" s="1"/>
  <c r="K99" i="11"/>
  <c r="Z99" i="11" s="1"/>
  <c r="I99" i="11"/>
  <c r="H99" i="11"/>
  <c r="G99" i="11"/>
  <c r="F99" i="11"/>
  <c r="E99" i="11"/>
  <c r="D99" i="11"/>
  <c r="C99" i="11"/>
  <c r="Y98" i="11"/>
  <c r="X98" i="11"/>
  <c r="W98" i="11"/>
  <c r="V98" i="11"/>
  <c r="U98" i="11"/>
  <c r="T98" i="11"/>
  <c r="S98" i="11"/>
  <c r="R98" i="11"/>
  <c r="Q98" i="11"/>
  <c r="P98" i="11"/>
  <c r="O98" i="11"/>
  <c r="AD98" i="11" s="1"/>
  <c r="N98" i="11"/>
  <c r="AC98" i="11" s="1"/>
  <c r="M98" i="11"/>
  <c r="AB98" i="11" s="1"/>
  <c r="L98" i="11"/>
  <c r="AA98" i="11" s="1"/>
  <c r="K98" i="11"/>
  <c r="Z98" i="11" s="1"/>
  <c r="I98" i="11"/>
  <c r="H98" i="11"/>
  <c r="G98" i="11"/>
  <c r="F98" i="11"/>
  <c r="E98" i="11"/>
  <c r="D98" i="11"/>
  <c r="C98" i="11"/>
  <c r="Y97" i="11"/>
  <c r="X97" i="11"/>
  <c r="W97" i="11"/>
  <c r="V97" i="11"/>
  <c r="U97" i="11"/>
  <c r="T97" i="11"/>
  <c r="S97" i="11"/>
  <c r="R97" i="11"/>
  <c r="Q97" i="11"/>
  <c r="P97" i="11"/>
  <c r="O97" i="11"/>
  <c r="AD97" i="11" s="1"/>
  <c r="N97" i="11"/>
  <c r="AC97" i="11" s="1"/>
  <c r="M97" i="11"/>
  <c r="AB97" i="11" s="1"/>
  <c r="L97" i="11"/>
  <c r="AA97" i="11" s="1"/>
  <c r="K97" i="11"/>
  <c r="Z97" i="11" s="1"/>
  <c r="I97" i="11"/>
  <c r="H97" i="11"/>
  <c r="G97" i="11"/>
  <c r="F97" i="11"/>
  <c r="E97" i="11"/>
  <c r="D97" i="11"/>
  <c r="C97" i="11"/>
  <c r="Y96" i="11"/>
  <c r="X96" i="11"/>
  <c r="W96" i="11"/>
  <c r="V96" i="11"/>
  <c r="U96" i="11"/>
  <c r="T96" i="11"/>
  <c r="S96" i="11"/>
  <c r="R96" i="11"/>
  <c r="Q96" i="11"/>
  <c r="P96" i="11"/>
  <c r="O96" i="11"/>
  <c r="AD96" i="11" s="1"/>
  <c r="N96" i="11"/>
  <c r="AC96" i="11" s="1"/>
  <c r="M96" i="11"/>
  <c r="AB96" i="11" s="1"/>
  <c r="L96" i="11"/>
  <c r="AA96" i="11" s="1"/>
  <c r="K96" i="11"/>
  <c r="Z96" i="11" s="1"/>
  <c r="I96" i="11"/>
  <c r="H96" i="11"/>
  <c r="G96" i="11"/>
  <c r="F96" i="11"/>
  <c r="E96" i="11"/>
  <c r="D96" i="11"/>
  <c r="C96" i="11"/>
  <c r="Y95" i="11"/>
  <c r="X95" i="11"/>
  <c r="W95" i="11"/>
  <c r="V95" i="11"/>
  <c r="U95" i="11"/>
  <c r="T95" i="11"/>
  <c r="S95" i="11"/>
  <c r="R95" i="11"/>
  <c r="Q95" i="11"/>
  <c r="P95" i="11"/>
  <c r="O95" i="11"/>
  <c r="AD95" i="11" s="1"/>
  <c r="N95" i="11"/>
  <c r="AC95" i="11" s="1"/>
  <c r="M95" i="11"/>
  <c r="AB95" i="11" s="1"/>
  <c r="L95" i="11"/>
  <c r="AA95" i="11" s="1"/>
  <c r="K95" i="11"/>
  <c r="Z95" i="11" s="1"/>
  <c r="I95" i="11"/>
  <c r="H95" i="11"/>
  <c r="G95" i="11"/>
  <c r="F95" i="11"/>
  <c r="E95" i="11"/>
  <c r="D95" i="11"/>
  <c r="C95" i="11"/>
  <c r="Y94" i="11"/>
  <c r="X94" i="11"/>
  <c r="W94" i="11"/>
  <c r="V94" i="11"/>
  <c r="U94" i="11"/>
  <c r="T94" i="11"/>
  <c r="S94" i="11"/>
  <c r="R94" i="11"/>
  <c r="Q94" i="11"/>
  <c r="P94" i="11"/>
  <c r="O94" i="11"/>
  <c r="AD94" i="11" s="1"/>
  <c r="N94" i="11"/>
  <c r="AC94" i="11" s="1"/>
  <c r="M94" i="11"/>
  <c r="AB94" i="11" s="1"/>
  <c r="L94" i="11"/>
  <c r="AA94" i="11" s="1"/>
  <c r="K94" i="11"/>
  <c r="Z94" i="11" s="1"/>
  <c r="I94" i="11"/>
  <c r="H94" i="11"/>
  <c r="G94" i="11"/>
  <c r="F94" i="11"/>
  <c r="E94" i="11"/>
  <c r="D94" i="11"/>
  <c r="C94" i="11"/>
  <c r="Y93" i="11"/>
  <c r="X93" i="11"/>
  <c r="W93" i="11"/>
  <c r="V93" i="11"/>
  <c r="U93" i="11"/>
  <c r="T93" i="11"/>
  <c r="S93" i="11"/>
  <c r="R93" i="11"/>
  <c r="Q93" i="11"/>
  <c r="P93" i="11"/>
  <c r="O93" i="11"/>
  <c r="AD93" i="11" s="1"/>
  <c r="N93" i="11"/>
  <c r="AC93" i="11" s="1"/>
  <c r="M93" i="11"/>
  <c r="AB93" i="11" s="1"/>
  <c r="L93" i="11"/>
  <c r="AA93" i="11" s="1"/>
  <c r="K93" i="11"/>
  <c r="Z93" i="11" s="1"/>
  <c r="I93" i="11"/>
  <c r="H93" i="11"/>
  <c r="G93" i="11"/>
  <c r="F93" i="11"/>
  <c r="E93" i="11"/>
  <c r="D93" i="11"/>
  <c r="C93" i="11"/>
  <c r="Y92" i="11"/>
  <c r="X92" i="11"/>
  <c r="W92" i="11"/>
  <c r="V92" i="11"/>
  <c r="U92" i="11"/>
  <c r="T92" i="11"/>
  <c r="S92" i="11"/>
  <c r="R92" i="11"/>
  <c r="Q92" i="11"/>
  <c r="P92" i="11"/>
  <c r="O92" i="11"/>
  <c r="AD92" i="11" s="1"/>
  <c r="N92" i="11"/>
  <c r="AC92" i="11" s="1"/>
  <c r="M92" i="11"/>
  <c r="AB92" i="11" s="1"/>
  <c r="L92" i="11"/>
  <c r="AA92" i="11" s="1"/>
  <c r="K92" i="11"/>
  <c r="Z92" i="11" s="1"/>
  <c r="I92" i="11"/>
  <c r="H92" i="11"/>
  <c r="G92" i="11"/>
  <c r="F92" i="11"/>
  <c r="E92" i="11"/>
  <c r="D92" i="11"/>
  <c r="C92" i="11"/>
  <c r="Y91" i="11"/>
  <c r="X91" i="11"/>
  <c r="W91" i="11"/>
  <c r="V91" i="11"/>
  <c r="U91" i="11"/>
  <c r="T91" i="11"/>
  <c r="S91" i="11"/>
  <c r="R91" i="11"/>
  <c r="Q91" i="11"/>
  <c r="P91" i="11"/>
  <c r="O91" i="11"/>
  <c r="AD91" i="11" s="1"/>
  <c r="N91" i="11"/>
  <c r="AC91" i="11" s="1"/>
  <c r="M91" i="11"/>
  <c r="AB91" i="11" s="1"/>
  <c r="L91" i="11"/>
  <c r="AA91" i="11" s="1"/>
  <c r="K91" i="11"/>
  <c r="Z91" i="11" s="1"/>
  <c r="I91" i="11"/>
  <c r="H91" i="11"/>
  <c r="G91" i="11"/>
  <c r="F91" i="11"/>
  <c r="E91" i="11"/>
  <c r="D91" i="11"/>
  <c r="C91" i="11"/>
  <c r="Y90" i="11"/>
  <c r="X90" i="11"/>
  <c r="W90" i="11"/>
  <c r="V90" i="11"/>
  <c r="U90" i="11"/>
  <c r="T90" i="11"/>
  <c r="S90" i="11"/>
  <c r="R90" i="11"/>
  <c r="Q90" i="11"/>
  <c r="P90" i="11"/>
  <c r="O90" i="11"/>
  <c r="AD90" i="11" s="1"/>
  <c r="N90" i="11"/>
  <c r="AC90" i="11" s="1"/>
  <c r="M90" i="11"/>
  <c r="AB90" i="11" s="1"/>
  <c r="L90" i="11"/>
  <c r="AA90" i="11" s="1"/>
  <c r="K90" i="11"/>
  <c r="Z90" i="11" s="1"/>
  <c r="I90" i="11"/>
  <c r="H90" i="11"/>
  <c r="G90" i="11"/>
  <c r="F90" i="11"/>
  <c r="E90" i="11"/>
  <c r="D90" i="11"/>
  <c r="C90" i="11"/>
  <c r="Y89" i="11"/>
  <c r="X89" i="11"/>
  <c r="W89" i="11"/>
  <c r="V89" i="11"/>
  <c r="U89" i="11"/>
  <c r="T89" i="11"/>
  <c r="S89" i="11"/>
  <c r="R89" i="11"/>
  <c r="Q89" i="11"/>
  <c r="P89" i="11"/>
  <c r="O89" i="11"/>
  <c r="AD89" i="11" s="1"/>
  <c r="N89" i="11"/>
  <c r="AC89" i="11" s="1"/>
  <c r="M89" i="11"/>
  <c r="AB89" i="11" s="1"/>
  <c r="L89" i="11"/>
  <c r="AA89" i="11" s="1"/>
  <c r="K89" i="11"/>
  <c r="Z89" i="11" s="1"/>
  <c r="I89" i="11"/>
  <c r="H89" i="11"/>
  <c r="G89" i="11"/>
  <c r="F89" i="11"/>
  <c r="E89" i="11"/>
  <c r="D89" i="11"/>
  <c r="C89" i="11"/>
  <c r="Y88" i="11"/>
  <c r="X88" i="11"/>
  <c r="W88" i="11"/>
  <c r="V88" i="11"/>
  <c r="U88" i="11"/>
  <c r="T88" i="11"/>
  <c r="S88" i="11"/>
  <c r="R88" i="11"/>
  <c r="Q88" i="11"/>
  <c r="P88" i="11"/>
  <c r="O88" i="11"/>
  <c r="AD88" i="11" s="1"/>
  <c r="N88" i="11"/>
  <c r="AC88" i="11" s="1"/>
  <c r="M88" i="11"/>
  <c r="AB88" i="11" s="1"/>
  <c r="L88" i="11"/>
  <c r="AA88" i="11" s="1"/>
  <c r="K88" i="11"/>
  <c r="Z88" i="11" s="1"/>
  <c r="I88" i="11"/>
  <c r="H88" i="11"/>
  <c r="G88" i="11"/>
  <c r="F88" i="11"/>
  <c r="E88" i="11"/>
  <c r="D88" i="11"/>
  <c r="C88" i="11"/>
  <c r="Y87" i="11"/>
  <c r="X87" i="11"/>
  <c r="W87" i="11"/>
  <c r="V87" i="11"/>
  <c r="U87" i="11"/>
  <c r="T87" i="11"/>
  <c r="S87" i="11"/>
  <c r="R87" i="11"/>
  <c r="Q87" i="11"/>
  <c r="P87" i="11"/>
  <c r="O87" i="11"/>
  <c r="AD87" i="11" s="1"/>
  <c r="N87" i="11"/>
  <c r="AC87" i="11" s="1"/>
  <c r="M87" i="11"/>
  <c r="AB87" i="11" s="1"/>
  <c r="L87" i="11"/>
  <c r="AA87" i="11" s="1"/>
  <c r="K87" i="11"/>
  <c r="Z87" i="11" s="1"/>
  <c r="I87" i="11"/>
  <c r="H87" i="11"/>
  <c r="G87" i="11"/>
  <c r="F87" i="11"/>
  <c r="E87" i="11"/>
  <c r="D87" i="11"/>
  <c r="C87" i="11"/>
  <c r="Y86" i="11"/>
  <c r="X86" i="11"/>
  <c r="W86" i="11"/>
  <c r="V86" i="11"/>
  <c r="U86" i="11"/>
  <c r="T86" i="11"/>
  <c r="S86" i="11"/>
  <c r="R86" i="11"/>
  <c r="Q86" i="11"/>
  <c r="P86" i="11"/>
  <c r="O86" i="11"/>
  <c r="AD86" i="11" s="1"/>
  <c r="N86" i="11"/>
  <c r="AC86" i="11" s="1"/>
  <c r="M86" i="11"/>
  <c r="AB86" i="11" s="1"/>
  <c r="L86" i="11"/>
  <c r="AA86" i="11" s="1"/>
  <c r="K86" i="11"/>
  <c r="Z86" i="11" s="1"/>
  <c r="I86" i="11"/>
  <c r="H86" i="11"/>
  <c r="G86" i="11"/>
  <c r="F86" i="11"/>
  <c r="E86" i="11"/>
  <c r="D86" i="11"/>
  <c r="C86" i="11"/>
  <c r="Y85" i="11"/>
  <c r="X85" i="11"/>
  <c r="W85" i="11"/>
  <c r="V85" i="11"/>
  <c r="U85" i="11"/>
  <c r="T85" i="11"/>
  <c r="S85" i="11"/>
  <c r="R85" i="11"/>
  <c r="Q85" i="11"/>
  <c r="P85" i="11"/>
  <c r="O85" i="11"/>
  <c r="AD85" i="11" s="1"/>
  <c r="N85" i="11"/>
  <c r="AC85" i="11" s="1"/>
  <c r="M85" i="11"/>
  <c r="AB85" i="11" s="1"/>
  <c r="L85" i="11"/>
  <c r="AA85" i="11" s="1"/>
  <c r="K85" i="11"/>
  <c r="Z85" i="11" s="1"/>
  <c r="I85" i="11"/>
  <c r="H85" i="11"/>
  <c r="G85" i="11"/>
  <c r="F85" i="11"/>
  <c r="E85" i="11"/>
  <c r="D85" i="11"/>
  <c r="C85" i="11"/>
  <c r="Y84" i="11"/>
  <c r="X84" i="11"/>
  <c r="W84" i="11"/>
  <c r="V84" i="11"/>
  <c r="U84" i="11"/>
  <c r="T84" i="11"/>
  <c r="S84" i="11"/>
  <c r="R84" i="11"/>
  <c r="Q84" i="11"/>
  <c r="P84" i="11"/>
  <c r="O84" i="11"/>
  <c r="AD84" i="11" s="1"/>
  <c r="N84" i="11"/>
  <c r="AC84" i="11" s="1"/>
  <c r="M84" i="11"/>
  <c r="AB84" i="11" s="1"/>
  <c r="L84" i="11"/>
  <c r="AA84" i="11" s="1"/>
  <c r="K84" i="11"/>
  <c r="Z84" i="11" s="1"/>
  <c r="I84" i="11"/>
  <c r="H84" i="11"/>
  <c r="G84" i="11"/>
  <c r="F84" i="11"/>
  <c r="E84" i="11"/>
  <c r="D84" i="11"/>
  <c r="C84" i="11"/>
  <c r="Y80" i="11"/>
  <c r="X80" i="11"/>
  <c r="W80" i="11"/>
  <c r="V80" i="11"/>
  <c r="U80" i="11"/>
  <c r="T80" i="11"/>
  <c r="S80" i="11"/>
  <c r="R80" i="11"/>
  <c r="Q80" i="11"/>
  <c r="P80" i="11"/>
  <c r="O80" i="11"/>
  <c r="AD80" i="11" s="1"/>
  <c r="N80" i="11"/>
  <c r="AC80" i="11" s="1"/>
  <c r="M80" i="11"/>
  <c r="AB80" i="11" s="1"/>
  <c r="L80" i="11"/>
  <c r="AA80" i="11" s="1"/>
  <c r="K80" i="11"/>
  <c r="Z80" i="11" s="1"/>
  <c r="I80" i="11"/>
  <c r="H80" i="11"/>
  <c r="G80" i="11"/>
  <c r="F80" i="11"/>
  <c r="E80" i="11"/>
  <c r="D80" i="11"/>
  <c r="C80" i="11"/>
  <c r="Y79" i="11"/>
  <c r="X79" i="11"/>
  <c r="W79" i="11"/>
  <c r="V79" i="11"/>
  <c r="U79" i="11"/>
  <c r="T79" i="11"/>
  <c r="S79" i="11"/>
  <c r="R79" i="11"/>
  <c r="Q79" i="11"/>
  <c r="P79" i="11"/>
  <c r="O79" i="11"/>
  <c r="AD79" i="11" s="1"/>
  <c r="N79" i="11"/>
  <c r="AC79" i="11" s="1"/>
  <c r="M79" i="11"/>
  <c r="AB79" i="11" s="1"/>
  <c r="L79" i="11"/>
  <c r="AA79" i="11" s="1"/>
  <c r="K79" i="11"/>
  <c r="Z79" i="11" s="1"/>
  <c r="I79" i="11"/>
  <c r="H79" i="11"/>
  <c r="G79" i="11"/>
  <c r="F79" i="11"/>
  <c r="E79" i="11"/>
  <c r="D79" i="11"/>
  <c r="C79" i="11"/>
  <c r="Y77" i="11"/>
  <c r="X77" i="11"/>
  <c r="W77" i="11"/>
  <c r="V77" i="11"/>
  <c r="U77" i="11"/>
  <c r="T77" i="11"/>
  <c r="S77" i="11"/>
  <c r="R77" i="11"/>
  <c r="Q77" i="11"/>
  <c r="P77" i="11"/>
  <c r="O77" i="11"/>
  <c r="AD77" i="11" s="1"/>
  <c r="N77" i="11"/>
  <c r="AC77" i="11" s="1"/>
  <c r="M77" i="11"/>
  <c r="AB77" i="11" s="1"/>
  <c r="L77" i="11"/>
  <c r="AA77" i="11" s="1"/>
  <c r="K77" i="11"/>
  <c r="Z77" i="11" s="1"/>
  <c r="I77" i="11"/>
  <c r="H77" i="11"/>
  <c r="G77" i="11"/>
  <c r="F77" i="11"/>
  <c r="E77" i="11"/>
  <c r="D77" i="11"/>
  <c r="C77" i="11"/>
  <c r="Y76" i="11"/>
  <c r="X76" i="11"/>
  <c r="W76" i="11"/>
  <c r="V76" i="11"/>
  <c r="U76" i="11"/>
  <c r="T76" i="11"/>
  <c r="S76" i="11"/>
  <c r="R76" i="11"/>
  <c r="Q76" i="11"/>
  <c r="P76" i="11"/>
  <c r="O76" i="11"/>
  <c r="AD76" i="11" s="1"/>
  <c r="N76" i="11"/>
  <c r="AC76" i="11" s="1"/>
  <c r="M76" i="11"/>
  <c r="AB76" i="11" s="1"/>
  <c r="L76" i="11"/>
  <c r="AA76" i="11" s="1"/>
  <c r="K76" i="11"/>
  <c r="Z76" i="11" s="1"/>
  <c r="I76" i="11"/>
  <c r="H76" i="11"/>
  <c r="G76" i="11"/>
  <c r="F76" i="11"/>
  <c r="E76" i="11"/>
  <c r="D76" i="11"/>
  <c r="C76" i="11"/>
  <c r="Y75" i="11"/>
  <c r="X75" i="11"/>
  <c r="W75" i="11"/>
  <c r="V75" i="11"/>
  <c r="U75" i="11"/>
  <c r="T75" i="11"/>
  <c r="S75" i="11"/>
  <c r="R75" i="11"/>
  <c r="Q75" i="11"/>
  <c r="P75" i="11"/>
  <c r="O75" i="11"/>
  <c r="AD75" i="11" s="1"/>
  <c r="N75" i="11"/>
  <c r="AC75" i="11" s="1"/>
  <c r="M75" i="11"/>
  <c r="AB75" i="11" s="1"/>
  <c r="L75" i="11"/>
  <c r="AA75" i="11" s="1"/>
  <c r="K75" i="11"/>
  <c r="Z75" i="11" s="1"/>
  <c r="I75" i="11"/>
  <c r="H75" i="11"/>
  <c r="G75" i="11"/>
  <c r="F75" i="11"/>
  <c r="E75" i="11"/>
  <c r="D75" i="11"/>
  <c r="C75" i="11"/>
  <c r="Y74" i="11"/>
  <c r="X74" i="11"/>
  <c r="W74" i="11"/>
  <c r="V74" i="11"/>
  <c r="U74" i="11"/>
  <c r="T74" i="11"/>
  <c r="S74" i="11"/>
  <c r="R74" i="11"/>
  <c r="Q74" i="11"/>
  <c r="P74" i="11"/>
  <c r="O74" i="11"/>
  <c r="AD74" i="11" s="1"/>
  <c r="N74" i="11"/>
  <c r="AC74" i="11" s="1"/>
  <c r="M74" i="11"/>
  <c r="AB74" i="11" s="1"/>
  <c r="L74" i="11"/>
  <c r="AA74" i="11" s="1"/>
  <c r="K74" i="11"/>
  <c r="Z74" i="11" s="1"/>
  <c r="I74" i="11"/>
  <c r="H74" i="11"/>
  <c r="G74" i="11"/>
  <c r="F74" i="11"/>
  <c r="E74" i="11"/>
  <c r="D74" i="11"/>
  <c r="C74" i="11"/>
  <c r="Y73" i="11"/>
  <c r="X73" i="11"/>
  <c r="W73" i="11"/>
  <c r="V73" i="11"/>
  <c r="U73" i="11"/>
  <c r="T73" i="11"/>
  <c r="S73" i="11"/>
  <c r="R73" i="11"/>
  <c r="Q73" i="11"/>
  <c r="P73" i="11"/>
  <c r="O73" i="11"/>
  <c r="AD73" i="11" s="1"/>
  <c r="N73" i="11"/>
  <c r="AC73" i="11" s="1"/>
  <c r="M73" i="11"/>
  <c r="AB73" i="11" s="1"/>
  <c r="L73" i="11"/>
  <c r="AA73" i="11" s="1"/>
  <c r="K73" i="11"/>
  <c r="Z73" i="11" s="1"/>
  <c r="I73" i="11"/>
  <c r="H73" i="11"/>
  <c r="G73" i="11"/>
  <c r="F73" i="11"/>
  <c r="E73" i="11"/>
  <c r="D73" i="11"/>
  <c r="C73" i="11"/>
  <c r="Y72" i="11"/>
  <c r="X72" i="11"/>
  <c r="W72" i="11"/>
  <c r="V72" i="11"/>
  <c r="U72" i="11"/>
  <c r="T72" i="11"/>
  <c r="S72" i="11"/>
  <c r="R72" i="11"/>
  <c r="Q72" i="11"/>
  <c r="P72" i="11"/>
  <c r="O72" i="11"/>
  <c r="AD72" i="11" s="1"/>
  <c r="N72" i="11"/>
  <c r="AC72" i="11" s="1"/>
  <c r="M72" i="11"/>
  <c r="AB72" i="11" s="1"/>
  <c r="L72" i="11"/>
  <c r="AA72" i="11" s="1"/>
  <c r="K72" i="11"/>
  <c r="Z72" i="11" s="1"/>
  <c r="I72" i="11"/>
  <c r="H72" i="11"/>
  <c r="G72" i="11"/>
  <c r="F72" i="11"/>
  <c r="E72" i="11"/>
  <c r="D72" i="11"/>
  <c r="C72" i="11"/>
  <c r="Y71" i="11"/>
  <c r="X71" i="11"/>
  <c r="W71" i="11"/>
  <c r="V71" i="11"/>
  <c r="U71" i="11"/>
  <c r="T71" i="11"/>
  <c r="S71" i="11"/>
  <c r="R71" i="11"/>
  <c r="Q71" i="11"/>
  <c r="P71" i="11"/>
  <c r="O71" i="11"/>
  <c r="AD71" i="11" s="1"/>
  <c r="N71" i="11"/>
  <c r="AC71" i="11" s="1"/>
  <c r="M71" i="11"/>
  <c r="AB71" i="11" s="1"/>
  <c r="L71" i="11"/>
  <c r="AA71" i="11" s="1"/>
  <c r="K71" i="11"/>
  <c r="Z71" i="11" s="1"/>
  <c r="I71" i="11"/>
  <c r="H71" i="11"/>
  <c r="G71" i="11"/>
  <c r="F71" i="11"/>
  <c r="E71" i="11"/>
  <c r="D71" i="11"/>
  <c r="C71" i="11"/>
  <c r="Y70" i="11"/>
  <c r="X70" i="11"/>
  <c r="W70" i="11"/>
  <c r="V70" i="11"/>
  <c r="U70" i="11"/>
  <c r="T70" i="11"/>
  <c r="S70" i="11"/>
  <c r="R70" i="11"/>
  <c r="Q70" i="11"/>
  <c r="P70" i="11"/>
  <c r="O70" i="11"/>
  <c r="AD70" i="11" s="1"/>
  <c r="N70" i="11"/>
  <c r="AC70" i="11" s="1"/>
  <c r="M70" i="11"/>
  <c r="AB70" i="11" s="1"/>
  <c r="L70" i="11"/>
  <c r="AA70" i="11" s="1"/>
  <c r="K70" i="11"/>
  <c r="Z70" i="11" s="1"/>
  <c r="I70" i="11"/>
  <c r="H70" i="11"/>
  <c r="G70" i="11"/>
  <c r="F70" i="11"/>
  <c r="E70" i="11"/>
  <c r="D70" i="11"/>
  <c r="C70" i="11"/>
  <c r="Y69" i="11"/>
  <c r="X69" i="11"/>
  <c r="W69" i="11"/>
  <c r="V69" i="11"/>
  <c r="U69" i="11"/>
  <c r="T69" i="11"/>
  <c r="S69" i="11"/>
  <c r="R69" i="11"/>
  <c r="Q69" i="11"/>
  <c r="P69" i="11"/>
  <c r="O69" i="11"/>
  <c r="AD69" i="11" s="1"/>
  <c r="N69" i="11"/>
  <c r="AC69" i="11" s="1"/>
  <c r="M69" i="11"/>
  <c r="AB69" i="11" s="1"/>
  <c r="L69" i="11"/>
  <c r="AA69" i="11" s="1"/>
  <c r="K69" i="11"/>
  <c r="Z69" i="11" s="1"/>
  <c r="I69" i="11"/>
  <c r="H69" i="11"/>
  <c r="G69" i="11"/>
  <c r="F69" i="11"/>
  <c r="E69" i="11"/>
  <c r="D69" i="11"/>
  <c r="C69" i="11"/>
  <c r="Y68" i="11"/>
  <c r="X68" i="11"/>
  <c r="W68" i="11"/>
  <c r="V68" i="11"/>
  <c r="U68" i="11"/>
  <c r="T68" i="11"/>
  <c r="S68" i="11"/>
  <c r="R68" i="11"/>
  <c r="Q68" i="11"/>
  <c r="P68" i="11"/>
  <c r="O68" i="11"/>
  <c r="AD68" i="11" s="1"/>
  <c r="N68" i="11"/>
  <c r="AC68" i="11" s="1"/>
  <c r="M68" i="11"/>
  <c r="AB68" i="11" s="1"/>
  <c r="L68" i="11"/>
  <c r="AA68" i="11" s="1"/>
  <c r="K68" i="11"/>
  <c r="Z68" i="11" s="1"/>
  <c r="I68" i="11"/>
  <c r="H68" i="11"/>
  <c r="G68" i="11"/>
  <c r="F68" i="11"/>
  <c r="E68" i="11"/>
  <c r="D68" i="11"/>
  <c r="C68" i="11"/>
  <c r="Y43" i="11"/>
  <c r="X43" i="11"/>
  <c r="W43" i="11"/>
  <c r="V43" i="11"/>
  <c r="U43" i="11"/>
  <c r="T43" i="11"/>
  <c r="S43" i="11"/>
  <c r="R43" i="11"/>
  <c r="Q43" i="11"/>
  <c r="P43" i="11"/>
  <c r="O43" i="11"/>
  <c r="AD43" i="11" s="1"/>
  <c r="N43" i="11"/>
  <c r="AC43" i="11" s="1"/>
  <c r="M43" i="11"/>
  <c r="AB43" i="11" s="1"/>
  <c r="L43" i="11"/>
  <c r="AA43" i="11" s="1"/>
  <c r="K43" i="11"/>
  <c r="Z43" i="11" s="1"/>
  <c r="I43" i="11"/>
  <c r="H43" i="11"/>
  <c r="G43" i="11"/>
  <c r="F43" i="11"/>
  <c r="E43" i="11"/>
  <c r="D43" i="11"/>
  <c r="C43" i="11"/>
  <c r="Y42" i="11"/>
  <c r="X42" i="11"/>
  <c r="W42" i="11"/>
  <c r="V42" i="11"/>
  <c r="U42" i="11"/>
  <c r="T42" i="11"/>
  <c r="S42" i="11"/>
  <c r="R42" i="11"/>
  <c r="Q42" i="11"/>
  <c r="P42" i="11"/>
  <c r="O42" i="11"/>
  <c r="AD42" i="11" s="1"/>
  <c r="N42" i="11"/>
  <c r="AC42" i="11" s="1"/>
  <c r="M42" i="11"/>
  <c r="AB42" i="11" s="1"/>
  <c r="L42" i="11"/>
  <c r="AA42" i="11" s="1"/>
  <c r="K42" i="11"/>
  <c r="Z42" i="11" s="1"/>
  <c r="I42" i="11"/>
  <c r="H42" i="11"/>
  <c r="G42" i="11"/>
  <c r="F42" i="11"/>
  <c r="E42" i="11"/>
  <c r="D42" i="11"/>
  <c r="C42" i="11"/>
  <c r="Y41" i="11"/>
  <c r="X41" i="11"/>
  <c r="W41" i="11"/>
  <c r="V41" i="11"/>
  <c r="U41" i="11"/>
  <c r="T41" i="11"/>
  <c r="S41" i="11"/>
  <c r="R41" i="11"/>
  <c r="Q41" i="11"/>
  <c r="P41" i="11"/>
  <c r="O41" i="11"/>
  <c r="AD41" i="11" s="1"/>
  <c r="N41" i="11"/>
  <c r="AC41" i="11" s="1"/>
  <c r="M41" i="11"/>
  <c r="AB41" i="11" s="1"/>
  <c r="L41" i="11"/>
  <c r="AA41" i="11" s="1"/>
  <c r="K41" i="11"/>
  <c r="Z41" i="11" s="1"/>
  <c r="I41" i="11"/>
  <c r="H41" i="11"/>
  <c r="G41" i="11"/>
  <c r="F41" i="11"/>
  <c r="E41" i="11"/>
  <c r="D41" i="11"/>
  <c r="C41" i="11"/>
  <c r="Y40" i="11"/>
  <c r="X40" i="11"/>
  <c r="W40" i="11"/>
  <c r="V40" i="11"/>
  <c r="U40" i="11"/>
  <c r="T40" i="11"/>
  <c r="S40" i="11"/>
  <c r="R40" i="11"/>
  <c r="Q40" i="11"/>
  <c r="P40" i="11"/>
  <c r="O40" i="11"/>
  <c r="AD40" i="11" s="1"/>
  <c r="N40" i="11"/>
  <c r="AC40" i="11" s="1"/>
  <c r="M40" i="11"/>
  <c r="AB40" i="11" s="1"/>
  <c r="L40" i="11"/>
  <c r="AA40" i="11" s="1"/>
  <c r="K40" i="11"/>
  <c r="Z40" i="11" s="1"/>
  <c r="I40" i="11"/>
  <c r="H40" i="11"/>
  <c r="G40" i="11"/>
  <c r="F40" i="11"/>
  <c r="E40" i="11"/>
  <c r="D40" i="11"/>
  <c r="C40" i="11"/>
  <c r="Y39" i="11"/>
  <c r="X39" i="11"/>
  <c r="W39" i="11"/>
  <c r="V39" i="11"/>
  <c r="U39" i="11"/>
  <c r="T39" i="11"/>
  <c r="S39" i="11"/>
  <c r="R39" i="11"/>
  <c r="Q39" i="11"/>
  <c r="P39" i="11"/>
  <c r="O39" i="11"/>
  <c r="AD39" i="11" s="1"/>
  <c r="N39" i="11"/>
  <c r="AC39" i="11" s="1"/>
  <c r="M39" i="11"/>
  <c r="AB39" i="11" s="1"/>
  <c r="L39" i="11"/>
  <c r="AA39" i="11" s="1"/>
  <c r="K39" i="11"/>
  <c r="Z39" i="11" s="1"/>
  <c r="I39" i="11"/>
  <c r="H39" i="11"/>
  <c r="G39" i="11"/>
  <c r="F39" i="11"/>
  <c r="E39" i="11"/>
  <c r="D39" i="11"/>
  <c r="C39" i="11"/>
  <c r="Y38" i="11"/>
  <c r="X38" i="11"/>
  <c r="W38" i="11"/>
  <c r="V38" i="11"/>
  <c r="U38" i="11"/>
  <c r="T38" i="11"/>
  <c r="S38" i="11"/>
  <c r="R38" i="11"/>
  <c r="Q38" i="11"/>
  <c r="P38" i="11"/>
  <c r="O38" i="11"/>
  <c r="AD38" i="11" s="1"/>
  <c r="N38" i="11"/>
  <c r="AC38" i="11" s="1"/>
  <c r="M38" i="11"/>
  <c r="AB38" i="11" s="1"/>
  <c r="L38" i="11"/>
  <c r="AA38" i="11" s="1"/>
  <c r="K38" i="11"/>
  <c r="Z38" i="11" s="1"/>
  <c r="I38" i="11"/>
  <c r="H38" i="11"/>
  <c r="G38" i="11"/>
  <c r="F38" i="11"/>
  <c r="E38" i="11"/>
  <c r="D38" i="11"/>
  <c r="C38" i="11"/>
  <c r="Y37" i="11"/>
  <c r="X37" i="11"/>
  <c r="W37" i="11"/>
  <c r="V37" i="11"/>
  <c r="U37" i="11"/>
  <c r="T37" i="11"/>
  <c r="S37" i="11"/>
  <c r="R37" i="11"/>
  <c r="Q37" i="11"/>
  <c r="P37" i="11"/>
  <c r="O37" i="11"/>
  <c r="AD37" i="11" s="1"/>
  <c r="N37" i="11"/>
  <c r="AC37" i="11" s="1"/>
  <c r="M37" i="11"/>
  <c r="AB37" i="11" s="1"/>
  <c r="L37" i="11"/>
  <c r="AA37" i="11" s="1"/>
  <c r="K37" i="11"/>
  <c r="Z37" i="11" s="1"/>
  <c r="I37" i="11"/>
  <c r="H37" i="11"/>
  <c r="G37" i="11"/>
  <c r="F37" i="11"/>
  <c r="E37" i="11"/>
  <c r="D37" i="11"/>
  <c r="C37" i="11"/>
  <c r="Y36" i="11"/>
  <c r="X36" i="11"/>
  <c r="W36" i="11"/>
  <c r="V36" i="11"/>
  <c r="U36" i="11"/>
  <c r="T36" i="11"/>
  <c r="S36" i="11"/>
  <c r="R36" i="11"/>
  <c r="Q36" i="11"/>
  <c r="P36" i="11"/>
  <c r="O36" i="11"/>
  <c r="AD36" i="11" s="1"/>
  <c r="N36" i="11"/>
  <c r="AC36" i="11" s="1"/>
  <c r="M36" i="11"/>
  <c r="AB36" i="11" s="1"/>
  <c r="L36" i="11"/>
  <c r="AA36" i="11" s="1"/>
  <c r="K36" i="11"/>
  <c r="Z36" i="11" s="1"/>
  <c r="I36" i="11"/>
  <c r="H36" i="11"/>
  <c r="G36" i="11"/>
  <c r="F36" i="11"/>
  <c r="E36" i="11"/>
  <c r="D36" i="11"/>
  <c r="C36" i="11"/>
  <c r="Y35" i="11"/>
  <c r="X35" i="11"/>
  <c r="W35" i="11"/>
  <c r="V35" i="11"/>
  <c r="U35" i="11"/>
  <c r="T35" i="11"/>
  <c r="S35" i="11"/>
  <c r="R35" i="11"/>
  <c r="Q35" i="11"/>
  <c r="P35" i="11"/>
  <c r="O35" i="11"/>
  <c r="AD35" i="11" s="1"/>
  <c r="N35" i="11"/>
  <c r="AC35" i="11" s="1"/>
  <c r="M35" i="11"/>
  <c r="AB35" i="11" s="1"/>
  <c r="L35" i="11"/>
  <c r="AA35" i="11" s="1"/>
  <c r="K35" i="11"/>
  <c r="Z35" i="11" s="1"/>
  <c r="I35" i="11"/>
  <c r="H35" i="11"/>
  <c r="G35" i="11"/>
  <c r="F35" i="11"/>
  <c r="E35" i="11"/>
  <c r="D35" i="11"/>
  <c r="C35" i="11"/>
  <c r="Y34" i="11"/>
  <c r="X34" i="11"/>
  <c r="W34" i="11"/>
  <c r="V34" i="11"/>
  <c r="U34" i="11"/>
  <c r="T34" i="11"/>
  <c r="S34" i="11"/>
  <c r="R34" i="11"/>
  <c r="Q34" i="11"/>
  <c r="P34" i="11"/>
  <c r="O34" i="11"/>
  <c r="AD34" i="11" s="1"/>
  <c r="N34" i="11"/>
  <c r="AC34" i="11" s="1"/>
  <c r="M34" i="11"/>
  <c r="AB34" i="11" s="1"/>
  <c r="L34" i="11"/>
  <c r="AA34" i="11" s="1"/>
  <c r="K34" i="11"/>
  <c r="Z34" i="11" s="1"/>
  <c r="I34" i="11"/>
  <c r="H34" i="11"/>
  <c r="G34" i="11"/>
  <c r="F34" i="11"/>
  <c r="E34" i="11"/>
  <c r="D34" i="11"/>
  <c r="C34" i="11"/>
  <c r="Y33" i="11"/>
  <c r="X33" i="11"/>
  <c r="W33" i="11"/>
  <c r="V33" i="11"/>
  <c r="U33" i="11"/>
  <c r="T33" i="11"/>
  <c r="S33" i="11"/>
  <c r="R33" i="11"/>
  <c r="Q33" i="11"/>
  <c r="P33" i="11"/>
  <c r="O33" i="11"/>
  <c r="AD33" i="11" s="1"/>
  <c r="N33" i="11"/>
  <c r="AC33" i="11" s="1"/>
  <c r="M33" i="11"/>
  <c r="AB33" i="11" s="1"/>
  <c r="L33" i="11"/>
  <c r="AA33" i="11" s="1"/>
  <c r="K33" i="11"/>
  <c r="Z33" i="11" s="1"/>
  <c r="I33" i="11"/>
  <c r="H33" i="11"/>
  <c r="G33" i="11"/>
  <c r="F33" i="11"/>
  <c r="E33" i="11"/>
  <c r="D33" i="11"/>
  <c r="C33" i="11"/>
  <c r="Y32" i="11"/>
  <c r="X32" i="11"/>
  <c r="W32" i="11"/>
  <c r="V32" i="11"/>
  <c r="U32" i="11"/>
  <c r="T32" i="11"/>
  <c r="S32" i="11"/>
  <c r="R32" i="11"/>
  <c r="Q32" i="11"/>
  <c r="P32" i="11"/>
  <c r="O32" i="11"/>
  <c r="AD32" i="11" s="1"/>
  <c r="N32" i="11"/>
  <c r="AC32" i="11" s="1"/>
  <c r="M32" i="11"/>
  <c r="AB32" i="11" s="1"/>
  <c r="L32" i="11"/>
  <c r="AA32" i="11" s="1"/>
  <c r="K32" i="11"/>
  <c r="Z32" i="11" s="1"/>
  <c r="I32" i="11"/>
  <c r="H32" i="11"/>
  <c r="G32" i="11"/>
  <c r="F32" i="11"/>
  <c r="E32" i="11"/>
  <c r="D32" i="11"/>
  <c r="C32" i="11"/>
  <c r="Y31" i="11"/>
  <c r="X31" i="11"/>
  <c r="W31" i="11"/>
  <c r="V31" i="11"/>
  <c r="U31" i="11"/>
  <c r="T31" i="11"/>
  <c r="S31" i="11"/>
  <c r="R31" i="11"/>
  <c r="Q31" i="11"/>
  <c r="P31" i="11"/>
  <c r="O31" i="11"/>
  <c r="AD31" i="11" s="1"/>
  <c r="N31" i="11"/>
  <c r="AC31" i="11" s="1"/>
  <c r="M31" i="11"/>
  <c r="AB31" i="11" s="1"/>
  <c r="L31" i="11"/>
  <c r="AA31" i="11" s="1"/>
  <c r="K31" i="11"/>
  <c r="Z31" i="11" s="1"/>
  <c r="I31" i="11"/>
  <c r="H31" i="11"/>
  <c r="G31" i="11"/>
  <c r="F31" i="11"/>
  <c r="E31" i="11"/>
  <c r="D31" i="11"/>
  <c r="C31" i="11"/>
  <c r="Y30" i="11"/>
  <c r="X30" i="11"/>
  <c r="W30" i="11"/>
  <c r="V30" i="11"/>
  <c r="U30" i="11"/>
  <c r="T30" i="11"/>
  <c r="S30" i="11"/>
  <c r="R30" i="11"/>
  <c r="Q30" i="11"/>
  <c r="P30" i="11"/>
  <c r="O30" i="11"/>
  <c r="AD30" i="11" s="1"/>
  <c r="N30" i="11"/>
  <c r="AC30" i="11" s="1"/>
  <c r="M30" i="11"/>
  <c r="AB30" i="11" s="1"/>
  <c r="L30" i="11"/>
  <c r="AA30" i="11" s="1"/>
  <c r="K30" i="11"/>
  <c r="Z30" i="11" s="1"/>
  <c r="I30" i="11"/>
  <c r="H30" i="11"/>
  <c r="G30" i="11"/>
  <c r="F30" i="11"/>
  <c r="E30" i="11"/>
  <c r="D30" i="11"/>
  <c r="C30" i="11"/>
  <c r="Y29" i="11"/>
  <c r="X29" i="11"/>
  <c r="W29" i="11"/>
  <c r="V29" i="11"/>
  <c r="U29" i="11"/>
  <c r="T29" i="11"/>
  <c r="S29" i="11"/>
  <c r="R29" i="11"/>
  <c r="Q29" i="11"/>
  <c r="P29" i="11"/>
  <c r="O29" i="11"/>
  <c r="AD29" i="11" s="1"/>
  <c r="N29" i="11"/>
  <c r="AC29" i="11" s="1"/>
  <c r="M29" i="11"/>
  <c r="AB29" i="11" s="1"/>
  <c r="L29" i="11"/>
  <c r="AA29" i="11" s="1"/>
  <c r="K29" i="11"/>
  <c r="Z29" i="11" s="1"/>
  <c r="I29" i="11"/>
  <c r="H29" i="11"/>
  <c r="G29" i="11"/>
  <c r="F29" i="11"/>
  <c r="E29" i="11"/>
  <c r="D29" i="11"/>
  <c r="C29" i="11"/>
  <c r="Y28" i="11"/>
  <c r="X28" i="11"/>
  <c r="W28" i="11"/>
  <c r="V28" i="11"/>
  <c r="U28" i="11"/>
  <c r="T28" i="11"/>
  <c r="S28" i="11"/>
  <c r="R28" i="11"/>
  <c r="Q28" i="11"/>
  <c r="P28" i="11"/>
  <c r="O28" i="11"/>
  <c r="AD28" i="11" s="1"/>
  <c r="N28" i="11"/>
  <c r="AC28" i="11" s="1"/>
  <c r="M28" i="11"/>
  <c r="AB28" i="11" s="1"/>
  <c r="L28" i="11"/>
  <c r="AA28" i="11" s="1"/>
  <c r="K28" i="11"/>
  <c r="Z28" i="11" s="1"/>
  <c r="I28" i="11"/>
  <c r="H28" i="11"/>
  <c r="G28" i="11"/>
  <c r="F28" i="11"/>
  <c r="E28" i="11"/>
  <c r="D28" i="11"/>
  <c r="C28" i="11"/>
  <c r="Y27" i="11"/>
  <c r="X27" i="11"/>
  <c r="W27" i="11"/>
  <c r="V27" i="11"/>
  <c r="U27" i="11"/>
  <c r="T27" i="11"/>
  <c r="S27" i="11"/>
  <c r="R27" i="11"/>
  <c r="Q27" i="11"/>
  <c r="P27" i="11"/>
  <c r="O27" i="11"/>
  <c r="AD27" i="11" s="1"/>
  <c r="N27" i="11"/>
  <c r="AC27" i="11" s="1"/>
  <c r="M27" i="11"/>
  <c r="AB27" i="11" s="1"/>
  <c r="L27" i="11"/>
  <c r="AA27" i="11" s="1"/>
  <c r="K27" i="11"/>
  <c r="Z27" i="11" s="1"/>
  <c r="I27" i="11"/>
  <c r="H27" i="11"/>
  <c r="G27" i="11"/>
  <c r="F27" i="11"/>
  <c r="E27" i="11"/>
  <c r="D27" i="11"/>
  <c r="C27" i="11"/>
  <c r="Y26" i="11"/>
  <c r="X26" i="11"/>
  <c r="W26" i="11"/>
  <c r="V26" i="11"/>
  <c r="U26" i="11"/>
  <c r="T26" i="11"/>
  <c r="S26" i="11"/>
  <c r="R26" i="11"/>
  <c r="Q26" i="11"/>
  <c r="P26" i="11"/>
  <c r="O26" i="11"/>
  <c r="AD26" i="11" s="1"/>
  <c r="N26" i="11"/>
  <c r="AC26" i="11" s="1"/>
  <c r="M26" i="11"/>
  <c r="AB26" i="11" s="1"/>
  <c r="L26" i="11"/>
  <c r="AA26" i="11" s="1"/>
  <c r="K26" i="11"/>
  <c r="Z26" i="11" s="1"/>
  <c r="I26" i="11"/>
  <c r="H26" i="11"/>
  <c r="G26" i="11"/>
  <c r="F26" i="11"/>
  <c r="E26" i="11"/>
  <c r="D26" i="11"/>
  <c r="C26" i="11"/>
  <c r="Y25" i="11"/>
  <c r="X25" i="11"/>
  <c r="W25" i="11"/>
  <c r="V25" i="11"/>
  <c r="U25" i="11"/>
  <c r="T25" i="11"/>
  <c r="S25" i="11"/>
  <c r="R25" i="11"/>
  <c r="Q25" i="11"/>
  <c r="P25" i="11"/>
  <c r="O25" i="11"/>
  <c r="AD25" i="11" s="1"/>
  <c r="N25" i="11"/>
  <c r="AC25" i="11" s="1"/>
  <c r="M25" i="11"/>
  <c r="AB25" i="11" s="1"/>
  <c r="L25" i="11"/>
  <c r="AA25" i="11" s="1"/>
  <c r="K25" i="11"/>
  <c r="Z25" i="11" s="1"/>
  <c r="I25" i="11"/>
  <c r="H25" i="11"/>
  <c r="G25" i="11"/>
  <c r="F25" i="11"/>
  <c r="E25" i="11"/>
  <c r="D25" i="11"/>
  <c r="C25" i="11"/>
  <c r="Y24" i="11"/>
  <c r="X24" i="11"/>
  <c r="W24" i="11"/>
  <c r="V24" i="11"/>
  <c r="U24" i="11"/>
  <c r="T24" i="11"/>
  <c r="S24" i="11"/>
  <c r="R24" i="11"/>
  <c r="Q24" i="11"/>
  <c r="P24" i="11"/>
  <c r="O24" i="11"/>
  <c r="AD24" i="11" s="1"/>
  <c r="N24" i="11"/>
  <c r="AC24" i="11" s="1"/>
  <c r="M24" i="11"/>
  <c r="AB24" i="11" s="1"/>
  <c r="L24" i="11"/>
  <c r="AA24" i="11" s="1"/>
  <c r="K24" i="11"/>
  <c r="Z24" i="11" s="1"/>
  <c r="I24" i="11"/>
  <c r="H24" i="11"/>
  <c r="G24" i="11"/>
  <c r="F24" i="11"/>
  <c r="E24" i="11"/>
  <c r="D24" i="11"/>
  <c r="C24" i="11"/>
  <c r="Y23" i="11"/>
  <c r="X23" i="11"/>
  <c r="W23" i="11"/>
  <c r="V23" i="11"/>
  <c r="U23" i="11"/>
  <c r="T23" i="11"/>
  <c r="S23" i="11"/>
  <c r="R23" i="11"/>
  <c r="Q23" i="11"/>
  <c r="P23" i="11"/>
  <c r="O23" i="11"/>
  <c r="AD23" i="11" s="1"/>
  <c r="N23" i="11"/>
  <c r="AC23" i="11" s="1"/>
  <c r="M23" i="11"/>
  <c r="AB23" i="11" s="1"/>
  <c r="L23" i="11"/>
  <c r="AA23" i="11" s="1"/>
  <c r="K23" i="11"/>
  <c r="Z23" i="11" s="1"/>
  <c r="I23" i="11"/>
  <c r="H23" i="11"/>
  <c r="G23" i="11"/>
  <c r="F23" i="11"/>
  <c r="E23" i="11"/>
  <c r="D23" i="11"/>
  <c r="C23" i="11"/>
  <c r="Y22" i="11"/>
  <c r="X22" i="11"/>
  <c r="W22" i="11"/>
  <c r="V22" i="11"/>
  <c r="U22" i="11"/>
  <c r="T22" i="11"/>
  <c r="S22" i="11"/>
  <c r="R22" i="11"/>
  <c r="Q22" i="11"/>
  <c r="P22" i="11"/>
  <c r="O22" i="11"/>
  <c r="AD22" i="11" s="1"/>
  <c r="N22" i="11"/>
  <c r="AC22" i="11" s="1"/>
  <c r="M22" i="11"/>
  <c r="AB22" i="11" s="1"/>
  <c r="L22" i="11"/>
  <c r="AA22" i="11" s="1"/>
  <c r="K22" i="11"/>
  <c r="Z22" i="11" s="1"/>
  <c r="I22" i="11"/>
  <c r="H22" i="11"/>
  <c r="G22" i="11"/>
  <c r="F22" i="11"/>
  <c r="E22" i="11"/>
  <c r="D22" i="11"/>
  <c r="C22" i="11"/>
  <c r="Y21" i="11"/>
  <c r="X21" i="11"/>
  <c r="W21" i="11"/>
  <c r="V21" i="11"/>
  <c r="U21" i="11"/>
  <c r="T21" i="11"/>
  <c r="S21" i="11"/>
  <c r="R21" i="11"/>
  <c r="Q21" i="11"/>
  <c r="P21" i="11"/>
  <c r="O21" i="11"/>
  <c r="AD21" i="11" s="1"/>
  <c r="N21" i="11"/>
  <c r="AC21" i="11" s="1"/>
  <c r="M21" i="11"/>
  <c r="AB21" i="11" s="1"/>
  <c r="L21" i="11"/>
  <c r="AA21" i="11" s="1"/>
  <c r="K21" i="11"/>
  <c r="Z21" i="11" s="1"/>
  <c r="I21" i="11"/>
  <c r="H21" i="11"/>
  <c r="G21" i="11"/>
  <c r="F21" i="11"/>
  <c r="E21" i="11"/>
  <c r="D21" i="11"/>
  <c r="C21" i="11"/>
  <c r="Y20" i="11"/>
  <c r="X20" i="11"/>
  <c r="W20" i="11"/>
  <c r="V20" i="11"/>
  <c r="U20" i="11"/>
  <c r="T20" i="11"/>
  <c r="S20" i="11"/>
  <c r="R20" i="11"/>
  <c r="Q20" i="11"/>
  <c r="P20" i="11"/>
  <c r="O20" i="11"/>
  <c r="AD20" i="11" s="1"/>
  <c r="N20" i="11"/>
  <c r="AC20" i="11" s="1"/>
  <c r="M20" i="11"/>
  <c r="AB20" i="11" s="1"/>
  <c r="L20" i="11"/>
  <c r="AA20" i="11" s="1"/>
  <c r="K20" i="11"/>
  <c r="Z20" i="11" s="1"/>
  <c r="I20" i="11"/>
  <c r="H20" i="11"/>
  <c r="G20" i="11"/>
  <c r="F20" i="11"/>
  <c r="E20" i="11"/>
  <c r="D20" i="11"/>
  <c r="C20" i="11"/>
  <c r="Y19" i="11"/>
  <c r="X19" i="11"/>
  <c r="W19" i="11"/>
  <c r="V19" i="11"/>
  <c r="U19" i="11"/>
  <c r="T19" i="11"/>
  <c r="S19" i="11"/>
  <c r="R19" i="11"/>
  <c r="Q19" i="11"/>
  <c r="P19" i="11"/>
  <c r="O19" i="11"/>
  <c r="AD19" i="11" s="1"/>
  <c r="N19" i="11"/>
  <c r="AC19" i="11" s="1"/>
  <c r="M19" i="11"/>
  <c r="AB19" i="11" s="1"/>
  <c r="L19" i="11"/>
  <c r="AA19" i="11" s="1"/>
  <c r="K19" i="11"/>
  <c r="Z19" i="11" s="1"/>
  <c r="I19" i="11"/>
  <c r="H19" i="11"/>
  <c r="G19" i="11"/>
  <c r="F19" i="11"/>
  <c r="E19" i="11"/>
  <c r="D19" i="11"/>
  <c r="C19" i="11"/>
  <c r="Y18" i="11"/>
  <c r="X18" i="11"/>
  <c r="W18" i="11"/>
  <c r="V18" i="11"/>
  <c r="U18" i="11"/>
  <c r="T18" i="11"/>
  <c r="S18" i="11"/>
  <c r="R18" i="11"/>
  <c r="Q18" i="11"/>
  <c r="P18" i="11"/>
  <c r="O18" i="11"/>
  <c r="AD18" i="11" s="1"/>
  <c r="N18" i="11"/>
  <c r="AC18" i="11" s="1"/>
  <c r="M18" i="11"/>
  <c r="AB18" i="11" s="1"/>
  <c r="L18" i="11"/>
  <c r="AA18" i="11" s="1"/>
  <c r="K18" i="11"/>
  <c r="Z18" i="11" s="1"/>
  <c r="I18" i="11"/>
  <c r="H18" i="11"/>
  <c r="G18" i="11"/>
  <c r="F18" i="11"/>
  <c r="E18" i="11"/>
  <c r="D18" i="11"/>
  <c r="C18" i="11"/>
  <c r="Y17" i="11"/>
  <c r="X17" i="11"/>
  <c r="W17" i="11"/>
  <c r="V17" i="11"/>
  <c r="U17" i="11"/>
  <c r="T17" i="11"/>
  <c r="S17" i="11"/>
  <c r="R17" i="11"/>
  <c r="Q17" i="11"/>
  <c r="P17" i="11"/>
  <c r="O17" i="11"/>
  <c r="AD17" i="11" s="1"/>
  <c r="N17" i="11"/>
  <c r="AC17" i="11" s="1"/>
  <c r="M17" i="11"/>
  <c r="AB17" i="11" s="1"/>
  <c r="L17" i="11"/>
  <c r="AA17" i="11" s="1"/>
  <c r="K17" i="11"/>
  <c r="Z17" i="11" s="1"/>
  <c r="I17" i="11"/>
  <c r="H17" i="11"/>
  <c r="G17" i="11"/>
  <c r="F17" i="11"/>
  <c r="E17" i="11"/>
  <c r="D17" i="11"/>
  <c r="C17" i="11"/>
  <c r="Y16" i="11"/>
  <c r="X16" i="11"/>
  <c r="W16" i="11"/>
  <c r="V16" i="11"/>
  <c r="U16" i="11"/>
  <c r="T16" i="11"/>
  <c r="S16" i="11"/>
  <c r="R16" i="11"/>
  <c r="Q16" i="11"/>
  <c r="P16" i="11"/>
  <c r="O16" i="11"/>
  <c r="AD16" i="11" s="1"/>
  <c r="N16" i="11"/>
  <c r="AC16" i="11" s="1"/>
  <c r="M16" i="11"/>
  <c r="AB16" i="11" s="1"/>
  <c r="L16" i="11"/>
  <c r="AA16" i="11" s="1"/>
  <c r="K16" i="11"/>
  <c r="Z16" i="11" s="1"/>
  <c r="I16" i="11"/>
  <c r="H16" i="11"/>
  <c r="G16" i="11"/>
  <c r="F16" i="11"/>
  <c r="E16" i="11"/>
  <c r="D16" i="11"/>
  <c r="C16" i="11"/>
  <c r="Y15" i="11"/>
  <c r="X15" i="11"/>
  <c r="W15" i="11"/>
  <c r="V15" i="11"/>
  <c r="U15" i="11"/>
  <c r="T15" i="11"/>
  <c r="S15" i="11"/>
  <c r="R15" i="11"/>
  <c r="Q15" i="11"/>
  <c r="P15" i="11"/>
  <c r="O15" i="11"/>
  <c r="AD15" i="11" s="1"/>
  <c r="N15" i="11"/>
  <c r="AC15" i="11" s="1"/>
  <c r="M15" i="11"/>
  <c r="AB15" i="11" s="1"/>
  <c r="L15" i="11"/>
  <c r="AA15" i="11" s="1"/>
  <c r="K15" i="11"/>
  <c r="Z15" i="11" s="1"/>
  <c r="I15" i="11"/>
  <c r="H15" i="11"/>
  <c r="G15" i="11"/>
  <c r="F15" i="11"/>
  <c r="E15" i="11"/>
  <c r="D15" i="11"/>
  <c r="C15" i="11"/>
  <c r="Y14" i="11"/>
  <c r="X14" i="11"/>
  <c r="W14" i="11"/>
  <c r="V14" i="11"/>
  <c r="U14" i="11"/>
  <c r="T14" i="11"/>
  <c r="S14" i="11"/>
  <c r="R14" i="11"/>
  <c r="Q14" i="11"/>
  <c r="P14" i="11"/>
  <c r="O14" i="11"/>
  <c r="AD14" i="11" s="1"/>
  <c r="N14" i="11"/>
  <c r="AC14" i="11" s="1"/>
  <c r="M14" i="11"/>
  <c r="AB14" i="11" s="1"/>
  <c r="L14" i="11"/>
  <c r="AA14" i="11" s="1"/>
  <c r="K14" i="11"/>
  <c r="Z14" i="11" s="1"/>
  <c r="I14" i="11"/>
  <c r="H14" i="11"/>
  <c r="G14" i="11"/>
  <c r="F14" i="11"/>
  <c r="E14" i="11"/>
  <c r="D14" i="11"/>
  <c r="C14" i="11"/>
  <c r="Y13" i="11"/>
  <c r="X13" i="11"/>
  <c r="W13" i="11"/>
  <c r="V13" i="11"/>
  <c r="U13" i="11"/>
  <c r="T13" i="11"/>
  <c r="S13" i="11"/>
  <c r="R13" i="11"/>
  <c r="Q13" i="11"/>
  <c r="P13" i="11"/>
  <c r="O13" i="11"/>
  <c r="AD13" i="11" s="1"/>
  <c r="N13" i="11"/>
  <c r="AC13" i="11" s="1"/>
  <c r="M13" i="11"/>
  <c r="AB13" i="11" s="1"/>
  <c r="L13" i="11"/>
  <c r="AA13" i="11" s="1"/>
  <c r="K13" i="11"/>
  <c r="Z13" i="11" s="1"/>
  <c r="I13" i="11"/>
  <c r="H13" i="11"/>
  <c r="G13" i="11"/>
  <c r="F13" i="11"/>
  <c r="E13" i="11"/>
  <c r="D13" i="11"/>
  <c r="C13" i="11"/>
  <c r="Y12" i="11"/>
  <c r="X12" i="11"/>
  <c r="W12" i="11"/>
  <c r="V12" i="11"/>
  <c r="U12" i="11"/>
  <c r="T12" i="11"/>
  <c r="S12" i="11"/>
  <c r="R12" i="11"/>
  <c r="Q12" i="11"/>
  <c r="P12" i="11"/>
  <c r="O12" i="11"/>
  <c r="AD12" i="11" s="1"/>
  <c r="N12" i="11"/>
  <c r="AC12" i="11" s="1"/>
  <c r="M12" i="11"/>
  <c r="AB12" i="11" s="1"/>
  <c r="L12" i="11"/>
  <c r="AA12" i="11" s="1"/>
  <c r="K12" i="11"/>
  <c r="Z12" i="11" s="1"/>
  <c r="I12" i="11"/>
  <c r="H12" i="11"/>
  <c r="G12" i="11"/>
  <c r="F12" i="11"/>
  <c r="E12" i="11"/>
  <c r="D12" i="11"/>
  <c r="C12" i="11"/>
  <c r="Y11" i="11"/>
  <c r="X11" i="11"/>
  <c r="W11" i="11"/>
  <c r="V11" i="11"/>
  <c r="U11" i="11"/>
  <c r="T11" i="11"/>
  <c r="S11" i="11"/>
  <c r="R11" i="11"/>
  <c r="Q11" i="11"/>
  <c r="P11" i="11"/>
  <c r="O11" i="11"/>
  <c r="AD11" i="11" s="1"/>
  <c r="N11" i="11"/>
  <c r="AC11" i="11" s="1"/>
  <c r="M11" i="11"/>
  <c r="AB11" i="11" s="1"/>
  <c r="L11" i="11"/>
  <c r="AA11" i="11" s="1"/>
  <c r="K11" i="11"/>
  <c r="Z11" i="11" s="1"/>
  <c r="I11" i="11"/>
  <c r="H11" i="11"/>
  <c r="G11" i="11"/>
  <c r="F11" i="11"/>
  <c r="E11" i="11"/>
  <c r="D11" i="11"/>
  <c r="C11" i="11"/>
  <c r="Y10" i="11"/>
  <c r="X10" i="11"/>
  <c r="W10" i="11"/>
  <c r="V10" i="11"/>
  <c r="U10" i="11"/>
  <c r="T10" i="11"/>
  <c r="S10" i="11"/>
  <c r="R10" i="11"/>
  <c r="Q10" i="11"/>
  <c r="P10" i="11"/>
  <c r="O10" i="11"/>
  <c r="AD10" i="11" s="1"/>
  <c r="N10" i="11"/>
  <c r="AC10" i="11" s="1"/>
  <c r="M10" i="11"/>
  <c r="AB10" i="11" s="1"/>
  <c r="L10" i="11"/>
  <c r="AA10" i="11" s="1"/>
  <c r="K10" i="11"/>
  <c r="Z10" i="11" s="1"/>
  <c r="I10" i="11"/>
  <c r="H10" i="11"/>
  <c r="G10" i="11"/>
  <c r="F10" i="11"/>
  <c r="E10" i="11"/>
  <c r="D10" i="11"/>
  <c r="C10" i="11"/>
  <c r="Y9" i="11"/>
  <c r="X9" i="11"/>
  <c r="W9" i="11"/>
  <c r="V9" i="11"/>
  <c r="U9" i="11"/>
  <c r="T9" i="11"/>
  <c r="S9" i="11"/>
  <c r="R9" i="11"/>
  <c r="Q9" i="11"/>
  <c r="P9" i="11"/>
  <c r="O9" i="11"/>
  <c r="AD9" i="11" s="1"/>
  <c r="N9" i="11"/>
  <c r="AC9" i="11" s="1"/>
  <c r="M9" i="11"/>
  <c r="AB9" i="11" s="1"/>
  <c r="L9" i="11"/>
  <c r="AA9" i="11" s="1"/>
  <c r="K9" i="11"/>
  <c r="Z9" i="11" s="1"/>
  <c r="I9" i="11"/>
  <c r="H9" i="11"/>
  <c r="G9" i="11"/>
  <c r="F9" i="11"/>
  <c r="E9" i="11"/>
  <c r="D9" i="11"/>
  <c r="C9" i="11"/>
  <c r="Y8" i="11"/>
  <c r="X8" i="11"/>
  <c r="W8" i="11"/>
  <c r="V8" i="11"/>
  <c r="U8" i="11"/>
  <c r="T8" i="11"/>
  <c r="S8" i="11"/>
  <c r="R8" i="11"/>
  <c r="Q8" i="11"/>
  <c r="P8" i="11"/>
  <c r="O8" i="11"/>
  <c r="AD8" i="11" s="1"/>
  <c r="N8" i="11"/>
  <c r="AC8" i="11" s="1"/>
  <c r="M8" i="11"/>
  <c r="AB8" i="11" s="1"/>
  <c r="L8" i="11"/>
  <c r="AA8" i="11" s="1"/>
  <c r="K8" i="11"/>
  <c r="Z8" i="11" s="1"/>
  <c r="I8" i="11"/>
  <c r="H8" i="11"/>
  <c r="G8" i="11"/>
  <c r="F8" i="11"/>
  <c r="E8" i="11"/>
  <c r="D8" i="11"/>
  <c r="C8" i="11"/>
  <c r="Y7" i="11"/>
  <c r="X7" i="11"/>
  <c r="W7" i="11"/>
  <c r="V7" i="11"/>
  <c r="U7" i="11"/>
  <c r="T7" i="11"/>
  <c r="S7" i="11"/>
  <c r="R7" i="11"/>
  <c r="Q7" i="11"/>
  <c r="P7" i="11"/>
  <c r="O7" i="11"/>
  <c r="AD7" i="11" s="1"/>
  <c r="N7" i="11"/>
  <c r="AC7" i="11" s="1"/>
  <c r="M7" i="11"/>
  <c r="AB7" i="11" s="1"/>
  <c r="L7" i="11"/>
  <c r="AA7" i="11" s="1"/>
  <c r="K7" i="11"/>
  <c r="Z7" i="11" s="1"/>
  <c r="I7" i="11"/>
  <c r="H7" i="11"/>
  <c r="G7" i="11"/>
  <c r="F7" i="11"/>
  <c r="E7" i="11"/>
  <c r="D7" i="11"/>
  <c r="C7" i="11"/>
  <c r="Y6" i="11"/>
  <c r="X6" i="11"/>
  <c r="W6" i="11"/>
  <c r="V6" i="11"/>
  <c r="U6" i="11"/>
  <c r="T6" i="11"/>
  <c r="S6" i="11"/>
  <c r="R6" i="11"/>
  <c r="Q6" i="11"/>
  <c r="P6" i="11"/>
  <c r="O6" i="11"/>
  <c r="AD6" i="11" s="1"/>
  <c r="N6" i="11"/>
  <c r="AC6" i="11" s="1"/>
  <c r="M6" i="11"/>
  <c r="AB6" i="11" s="1"/>
  <c r="L6" i="11"/>
  <c r="AA6" i="11" s="1"/>
  <c r="K6" i="11"/>
  <c r="Z6" i="11" s="1"/>
  <c r="H6" i="11"/>
  <c r="G6" i="11"/>
  <c r="F6" i="11"/>
  <c r="E6" i="11"/>
  <c r="D6" i="11"/>
  <c r="C6" i="11"/>
  <c r="K79" i="10"/>
  <c r="L79" i="10"/>
  <c r="M79" i="10"/>
  <c r="N79" i="10"/>
  <c r="O79" i="10"/>
  <c r="P79" i="10"/>
  <c r="Q79" i="10"/>
  <c r="R79" i="10"/>
  <c r="S79" i="10"/>
  <c r="T79" i="10"/>
  <c r="U79" i="10"/>
  <c r="V79" i="10"/>
  <c r="W79" i="10"/>
  <c r="X79" i="10"/>
  <c r="Y79" i="10"/>
  <c r="C79" i="10"/>
  <c r="D79" i="10"/>
  <c r="E79" i="10"/>
  <c r="F79" i="10"/>
  <c r="G79" i="10"/>
  <c r="H79" i="10"/>
  <c r="I79" i="10"/>
  <c r="C80" i="10"/>
  <c r="D80" i="10"/>
  <c r="E80" i="10"/>
  <c r="F80" i="10"/>
  <c r="G80" i="10"/>
  <c r="H80" i="10"/>
  <c r="I80" i="10"/>
  <c r="C77" i="10"/>
  <c r="D77" i="10"/>
  <c r="E77" i="10"/>
  <c r="F77" i="10"/>
  <c r="G77" i="10"/>
  <c r="H77" i="10"/>
  <c r="I77" i="10"/>
  <c r="K77" i="10"/>
  <c r="L77" i="10"/>
  <c r="M77" i="10"/>
  <c r="N77" i="10"/>
  <c r="O77" i="10"/>
  <c r="P77" i="10"/>
  <c r="Q77" i="10"/>
  <c r="R77" i="10"/>
  <c r="S77" i="10"/>
  <c r="T77" i="10"/>
  <c r="U77" i="10"/>
  <c r="V77" i="10"/>
  <c r="W77" i="10"/>
  <c r="X77" i="10"/>
  <c r="Y77" i="10"/>
  <c r="C35" i="10"/>
  <c r="D35" i="10"/>
  <c r="E35" i="10"/>
  <c r="F35" i="10"/>
  <c r="G35" i="10"/>
  <c r="H35" i="10"/>
  <c r="I35" i="10"/>
  <c r="K35" i="10"/>
  <c r="L35" i="10"/>
  <c r="M35" i="10"/>
  <c r="N35" i="10"/>
  <c r="O35" i="10"/>
  <c r="P35" i="10"/>
  <c r="Q35" i="10"/>
  <c r="R35" i="10"/>
  <c r="S35" i="10"/>
  <c r="T35" i="10"/>
  <c r="U35" i="10"/>
  <c r="V35" i="10"/>
  <c r="W35" i="10"/>
  <c r="X35" i="10"/>
  <c r="Y35" i="10"/>
  <c r="C34" i="10"/>
  <c r="D34" i="10"/>
  <c r="E34" i="10"/>
  <c r="F34" i="10"/>
  <c r="G34" i="10"/>
  <c r="H34" i="10"/>
  <c r="I34" i="10"/>
  <c r="K34" i="10"/>
  <c r="L34" i="10"/>
  <c r="M34" i="10"/>
  <c r="N34" i="10"/>
  <c r="O34" i="10"/>
  <c r="P34" i="10"/>
  <c r="Q34" i="10"/>
  <c r="R34" i="10"/>
  <c r="S34" i="10"/>
  <c r="T34" i="10"/>
  <c r="U34" i="10"/>
  <c r="V34" i="10"/>
  <c r="W34" i="10"/>
  <c r="X34" i="10"/>
  <c r="Y34" i="10"/>
  <c r="C33" i="10"/>
  <c r="D33" i="10"/>
  <c r="E33" i="10"/>
  <c r="F33" i="10"/>
  <c r="G33" i="10"/>
  <c r="H33" i="10"/>
  <c r="I33" i="10"/>
  <c r="K33" i="10"/>
  <c r="L33" i="10"/>
  <c r="M33" i="10"/>
  <c r="N33" i="10"/>
  <c r="O33" i="10"/>
  <c r="P33" i="10"/>
  <c r="Q33" i="10"/>
  <c r="R33" i="10"/>
  <c r="S33" i="10"/>
  <c r="T33" i="10"/>
  <c r="U33" i="10"/>
  <c r="V33" i="10"/>
  <c r="W33" i="10"/>
  <c r="X33" i="10"/>
  <c r="Y33" i="10"/>
  <c r="C32" i="10"/>
  <c r="D32" i="10"/>
  <c r="E32" i="10"/>
  <c r="F32" i="10"/>
  <c r="G32" i="10"/>
  <c r="H32" i="10"/>
  <c r="I32" i="10"/>
  <c r="K32" i="10"/>
  <c r="L32" i="10"/>
  <c r="M32" i="10"/>
  <c r="N32" i="10"/>
  <c r="O32" i="10"/>
  <c r="P32" i="10"/>
  <c r="Q32" i="10"/>
  <c r="R32" i="10"/>
  <c r="S32" i="10"/>
  <c r="T32" i="10"/>
  <c r="U32" i="10"/>
  <c r="V32" i="10"/>
  <c r="W32" i="10"/>
  <c r="X32" i="10"/>
  <c r="Y32" i="10"/>
  <c r="C30" i="10"/>
  <c r="D30" i="10"/>
  <c r="E30" i="10"/>
  <c r="F30" i="10"/>
  <c r="G30" i="10"/>
  <c r="H30" i="10"/>
  <c r="I30" i="10"/>
  <c r="K30" i="10"/>
  <c r="L30" i="10"/>
  <c r="M30" i="10"/>
  <c r="N30" i="10"/>
  <c r="O30" i="10"/>
  <c r="P30" i="10"/>
  <c r="Q30" i="10"/>
  <c r="R30" i="10"/>
  <c r="S30" i="10"/>
  <c r="T30" i="10"/>
  <c r="U30" i="10"/>
  <c r="V30" i="10"/>
  <c r="W30" i="10"/>
  <c r="X30" i="10"/>
  <c r="Y30" i="10"/>
  <c r="C16" i="10"/>
  <c r="C17" i="10"/>
  <c r="C18" i="10"/>
  <c r="C19" i="10"/>
  <c r="C20" i="10"/>
  <c r="C21" i="10"/>
  <c r="C22" i="10"/>
  <c r="C23" i="10"/>
  <c r="C24" i="10"/>
  <c r="C25" i="10"/>
  <c r="C26" i="10"/>
  <c r="C27" i="10"/>
  <c r="C28" i="10"/>
  <c r="C29" i="10"/>
  <c r="C31" i="10"/>
  <c r="C6" i="10"/>
  <c r="C7" i="10"/>
  <c r="C8" i="10"/>
  <c r="C9" i="10"/>
  <c r="C10" i="10"/>
  <c r="C11" i="10"/>
  <c r="C12" i="10"/>
  <c r="C13" i="10"/>
  <c r="C14" i="10"/>
  <c r="C15" i="10"/>
  <c r="K109" i="9" l="1"/>
  <c r="L109" i="9"/>
  <c r="M109" i="9"/>
  <c r="N109" i="9"/>
  <c r="O109" i="9"/>
  <c r="P109" i="9"/>
  <c r="Q109" i="9"/>
  <c r="R109" i="9"/>
  <c r="K110" i="9"/>
  <c r="L110" i="9"/>
  <c r="M110" i="9"/>
  <c r="N110" i="9"/>
  <c r="O110" i="9"/>
  <c r="P110" i="9"/>
  <c r="Q110" i="9"/>
  <c r="R110" i="9"/>
  <c r="K111" i="9"/>
  <c r="L111" i="9"/>
  <c r="M111" i="9"/>
  <c r="N111" i="9"/>
  <c r="O111" i="9"/>
  <c r="P111" i="9"/>
  <c r="Q111" i="9"/>
  <c r="R111" i="9"/>
  <c r="K112" i="9"/>
  <c r="L112" i="9"/>
  <c r="M112" i="9"/>
  <c r="N112" i="9"/>
  <c r="O112" i="9"/>
  <c r="P112" i="9"/>
  <c r="Q112" i="9"/>
  <c r="R112" i="9"/>
  <c r="C109" i="9"/>
  <c r="D109" i="9"/>
  <c r="E109" i="9"/>
  <c r="F109" i="9"/>
  <c r="G109" i="9"/>
  <c r="H109" i="9"/>
  <c r="I109" i="9"/>
  <c r="C110" i="9"/>
  <c r="D110" i="9"/>
  <c r="E110" i="9"/>
  <c r="F110" i="9"/>
  <c r="G110" i="9"/>
  <c r="H110" i="9"/>
  <c r="I110" i="9"/>
  <c r="C111" i="9"/>
  <c r="D111" i="9"/>
  <c r="E111" i="9"/>
  <c r="F111" i="9"/>
  <c r="G111" i="9"/>
  <c r="H111" i="9"/>
  <c r="I111" i="9"/>
  <c r="C112" i="9"/>
  <c r="D112" i="9"/>
  <c r="E112" i="9"/>
  <c r="F112" i="9"/>
  <c r="G112" i="9"/>
  <c r="H112" i="9"/>
  <c r="I112" i="9"/>
  <c r="K73" i="9"/>
  <c r="L73" i="9"/>
  <c r="M73" i="9"/>
  <c r="N73" i="9"/>
  <c r="O73" i="9"/>
  <c r="P73" i="9"/>
  <c r="Q73" i="9"/>
  <c r="R73" i="9"/>
  <c r="C73" i="9"/>
  <c r="D73" i="9"/>
  <c r="E73" i="9"/>
  <c r="F73" i="9"/>
  <c r="G73" i="9"/>
  <c r="H73" i="9"/>
  <c r="I73" i="9"/>
  <c r="K71" i="9"/>
  <c r="L71" i="9"/>
  <c r="M71" i="9"/>
  <c r="N71" i="9"/>
  <c r="O71" i="9"/>
  <c r="P71" i="9"/>
  <c r="Q71" i="9"/>
  <c r="R71" i="9"/>
  <c r="K72" i="9"/>
  <c r="L72" i="9"/>
  <c r="M72" i="9"/>
  <c r="N72" i="9"/>
  <c r="O72" i="9"/>
  <c r="P72" i="9"/>
  <c r="Q72" i="9"/>
  <c r="R72" i="9"/>
  <c r="C72" i="9"/>
  <c r="D72" i="9"/>
  <c r="E72" i="9"/>
  <c r="F72" i="9"/>
  <c r="G72" i="9"/>
  <c r="H72" i="9"/>
  <c r="I72" i="9"/>
  <c r="C71" i="9"/>
  <c r="D71" i="9"/>
  <c r="E71" i="9"/>
  <c r="F71" i="9"/>
  <c r="G71" i="9"/>
  <c r="H71" i="9"/>
  <c r="I71" i="9"/>
  <c r="K105" i="2" l="1"/>
  <c r="L105" i="2"/>
  <c r="M105" i="2"/>
  <c r="N105" i="2"/>
  <c r="O105" i="2"/>
  <c r="K106" i="2"/>
  <c r="L106" i="2"/>
  <c r="M106" i="2"/>
  <c r="N106" i="2"/>
  <c r="O106" i="2"/>
  <c r="K107" i="2"/>
  <c r="L107" i="2"/>
  <c r="M107" i="2"/>
  <c r="N107" i="2"/>
  <c r="O107" i="2"/>
  <c r="K108" i="2"/>
  <c r="L108" i="2"/>
  <c r="M108" i="2"/>
  <c r="N108" i="2"/>
  <c r="O108" i="2"/>
  <c r="K109" i="2"/>
  <c r="L109" i="2"/>
  <c r="M109" i="2"/>
  <c r="N109" i="2"/>
  <c r="O109" i="2"/>
  <c r="K110" i="2"/>
  <c r="L110" i="2"/>
  <c r="M110" i="2"/>
  <c r="N110" i="2"/>
  <c r="O110" i="2"/>
  <c r="C105" i="2"/>
  <c r="D105" i="2"/>
  <c r="E105" i="2"/>
  <c r="F105" i="2"/>
  <c r="G105" i="2"/>
  <c r="H105" i="2"/>
  <c r="I105" i="2"/>
  <c r="C106" i="2"/>
  <c r="D106" i="2"/>
  <c r="E106" i="2"/>
  <c r="F106" i="2"/>
  <c r="G106" i="2"/>
  <c r="H106" i="2"/>
  <c r="I106" i="2"/>
  <c r="C107" i="2"/>
  <c r="D107" i="2"/>
  <c r="E107" i="2"/>
  <c r="F107" i="2"/>
  <c r="G107" i="2"/>
  <c r="H107" i="2"/>
  <c r="I107" i="2"/>
  <c r="C108" i="2"/>
  <c r="D108" i="2"/>
  <c r="E108" i="2"/>
  <c r="F108" i="2"/>
  <c r="G108" i="2"/>
  <c r="H108" i="2"/>
  <c r="I108" i="2"/>
  <c r="C109" i="2"/>
  <c r="D109" i="2"/>
  <c r="E109" i="2"/>
  <c r="F109" i="2"/>
  <c r="G109" i="2"/>
  <c r="H109" i="2"/>
  <c r="I109" i="2"/>
  <c r="C110" i="2"/>
  <c r="D110" i="2"/>
  <c r="E110" i="2"/>
  <c r="F110" i="2"/>
  <c r="G110" i="2"/>
  <c r="H110" i="2"/>
  <c r="I110" i="2"/>
  <c r="K73" i="2"/>
  <c r="L73" i="2"/>
  <c r="M73" i="2"/>
  <c r="N73" i="2"/>
  <c r="O73" i="2"/>
  <c r="C73" i="2"/>
  <c r="D73" i="2"/>
  <c r="E73" i="2"/>
  <c r="F73" i="2"/>
  <c r="G73" i="2"/>
  <c r="H73" i="2"/>
  <c r="I73" i="2"/>
  <c r="K31" i="2"/>
  <c r="L31" i="2"/>
  <c r="M31" i="2"/>
  <c r="N31" i="2"/>
  <c r="O31" i="2"/>
  <c r="D28" i="1" l="1"/>
  <c r="E28" i="1"/>
  <c r="F28" i="1"/>
  <c r="G28" i="1"/>
  <c r="H28" i="1"/>
  <c r="I28" i="1"/>
  <c r="K28" i="1"/>
  <c r="L28" i="1"/>
  <c r="M28" i="1"/>
  <c r="N28" i="1"/>
  <c r="O28" i="1"/>
  <c r="C28" i="1"/>
  <c r="D78" i="1"/>
  <c r="E78" i="1"/>
  <c r="F78" i="1"/>
  <c r="G78" i="1"/>
  <c r="H78" i="1"/>
  <c r="I78" i="1"/>
  <c r="K78" i="1"/>
  <c r="L78" i="1"/>
  <c r="M78" i="1"/>
  <c r="N78" i="1"/>
  <c r="O78" i="1"/>
  <c r="C78" i="1"/>
  <c r="O74" i="1"/>
  <c r="O75" i="1"/>
  <c r="O76" i="1"/>
  <c r="K74" i="1"/>
  <c r="L74" i="1"/>
  <c r="M74" i="1"/>
  <c r="N74" i="1"/>
  <c r="K75" i="1"/>
  <c r="L75" i="1"/>
  <c r="M75" i="1"/>
  <c r="N75" i="1"/>
  <c r="K76" i="1"/>
  <c r="L76" i="1"/>
  <c r="M76" i="1"/>
  <c r="N76" i="1"/>
  <c r="C74" i="1"/>
  <c r="D74" i="1"/>
  <c r="E74" i="1"/>
  <c r="F74" i="1"/>
  <c r="G74" i="1"/>
  <c r="H74" i="1"/>
  <c r="I74" i="1"/>
  <c r="C75" i="1"/>
  <c r="D75" i="1"/>
  <c r="E75" i="1"/>
  <c r="F75" i="1"/>
  <c r="G75" i="1"/>
  <c r="H75" i="1"/>
  <c r="I75" i="1"/>
  <c r="C76" i="1"/>
  <c r="D76" i="1"/>
  <c r="E76" i="1"/>
  <c r="F76" i="1"/>
  <c r="G76" i="1"/>
  <c r="H76" i="1"/>
  <c r="I76" i="1"/>
  <c r="K108" i="1"/>
  <c r="L108" i="1"/>
  <c r="M108" i="1"/>
  <c r="N108" i="1"/>
  <c r="O108" i="1"/>
  <c r="K109" i="1"/>
  <c r="L109" i="1"/>
  <c r="M109" i="1"/>
  <c r="N109" i="1"/>
  <c r="O109" i="1"/>
  <c r="K110" i="1"/>
  <c r="L110" i="1"/>
  <c r="M110" i="1"/>
  <c r="N110" i="1"/>
  <c r="O110" i="1"/>
  <c r="K111" i="1"/>
  <c r="L111" i="1"/>
  <c r="M111" i="1"/>
  <c r="N111" i="1"/>
  <c r="O111" i="1"/>
  <c r="C108" i="1"/>
  <c r="D108" i="1"/>
  <c r="E108" i="1"/>
  <c r="F108" i="1"/>
  <c r="G108" i="1"/>
  <c r="H108" i="1"/>
  <c r="I108" i="1"/>
  <c r="C109" i="1"/>
  <c r="D109" i="1"/>
  <c r="E109" i="1"/>
  <c r="F109" i="1"/>
  <c r="G109" i="1"/>
  <c r="H109" i="1"/>
  <c r="I109" i="1"/>
  <c r="C110" i="1"/>
  <c r="D110" i="1"/>
  <c r="E110" i="1"/>
  <c r="F110" i="1"/>
  <c r="G110" i="1"/>
  <c r="H110" i="1"/>
  <c r="I110" i="1"/>
  <c r="C111" i="1"/>
  <c r="D111" i="1"/>
  <c r="E111" i="1"/>
  <c r="F111" i="1"/>
  <c r="G111" i="1"/>
  <c r="H111" i="1"/>
  <c r="I111" i="1"/>
  <c r="K90" i="1"/>
  <c r="L90" i="1"/>
  <c r="M90" i="1"/>
  <c r="N90" i="1"/>
  <c r="O90" i="1"/>
  <c r="K31" i="1"/>
  <c r="L31" i="1"/>
  <c r="M31" i="1"/>
  <c r="N31" i="1"/>
  <c r="O31" i="1"/>
  <c r="C42" i="8" l="1"/>
  <c r="D42" i="8"/>
  <c r="E42" i="8"/>
  <c r="F42" i="8"/>
  <c r="G42" i="8"/>
  <c r="H42" i="8"/>
  <c r="I42" i="8"/>
  <c r="K42" i="8"/>
  <c r="L42" i="8"/>
  <c r="M42" i="8"/>
  <c r="N42" i="8"/>
  <c r="O42" i="8"/>
  <c r="C41" i="8"/>
  <c r="D41" i="8"/>
  <c r="E41" i="8"/>
  <c r="F41" i="8"/>
  <c r="G41" i="8"/>
  <c r="H41" i="8"/>
  <c r="I41" i="8"/>
  <c r="K41" i="8"/>
  <c r="L41" i="8"/>
  <c r="M41" i="8"/>
  <c r="N41" i="8"/>
  <c r="O41" i="8"/>
  <c r="C40" i="8"/>
  <c r="D40" i="8"/>
  <c r="E40" i="8"/>
  <c r="F40" i="8"/>
  <c r="G40" i="8"/>
  <c r="H40" i="8"/>
  <c r="I40" i="8"/>
  <c r="K40" i="8"/>
  <c r="L40" i="8"/>
  <c r="M40" i="8"/>
  <c r="N40" i="8"/>
  <c r="O40" i="8"/>
  <c r="C39" i="8"/>
  <c r="D39" i="8"/>
  <c r="E39" i="8"/>
  <c r="F39" i="8"/>
  <c r="G39" i="8"/>
  <c r="H39" i="8"/>
  <c r="I39" i="8"/>
  <c r="K39" i="8"/>
  <c r="L39" i="8"/>
  <c r="M39" i="8"/>
  <c r="N39" i="8"/>
  <c r="O39" i="8"/>
  <c r="K31" i="8"/>
  <c r="L31" i="8"/>
  <c r="M31" i="8"/>
  <c r="N31" i="8"/>
  <c r="O31" i="8"/>
  <c r="E28" i="8"/>
  <c r="F28" i="8"/>
  <c r="G28" i="8"/>
  <c r="H28" i="8"/>
  <c r="I28" i="8"/>
  <c r="K28" i="8"/>
  <c r="L28" i="8"/>
  <c r="M28" i="8"/>
  <c r="N28" i="8"/>
  <c r="O28" i="8"/>
  <c r="C28" i="8"/>
  <c r="D28" i="8"/>
  <c r="C7" i="8"/>
  <c r="D7" i="8"/>
  <c r="C8" i="8"/>
  <c r="D8" i="8"/>
  <c r="C9" i="8"/>
  <c r="D9" i="8"/>
  <c r="C10" i="8"/>
  <c r="D10" i="8"/>
  <c r="C11" i="8"/>
  <c r="D11" i="8"/>
  <c r="C12" i="8"/>
  <c r="D12" i="8"/>
  <c r="C13" i="8"/>
  <c r="D13" i="8"/>
  <c r="C14" i="8"/>
  <c r="D14" i="8"/>
  <c r="C15" i="8"/>
  <c r="D15" i="8"/>
  <c r="E15" i="8"/>
  <c r="V21" i="14" l="1"/>
  <c r="V22" i="14"/>
  <c r="V23" i="14"/>
  <c r="V24" i="14"/>
  <c r="S17" i="14"/>
  <c r="S18" i="14"/>
  <c r="S19" i="14"/>
  <c r="S20" i="14"/>
  <c r="S21" i="14"/>
  <c r="S22" i="14"/>
  <c r="S23" i="14"/>
  <c r="S24" i="14"/>
  <c r="T17" i="14"/>
  <c r="T18" i="14"/>
  <c r="T19" i="14"/>
  <c r="T20" i="14"/>
  <c r="T21" i="14"/>
  <c r="T22" i="14"/>
  <c r="T23" i="14"/>
  <c r="T24" i="14"/>
  <c r="Y7" i="14"/>
  <c r="Y8" i="14"/>
  <c r="Y9" i="14"/>
  <c r="Y10" i="14"/>
  <c r="Y11" i="14"/>
  <c r="Y12" i="14"/>
  <c r="Y13" i="14"/>
  <c r="Y14" i="14"/>
  <c r="Y15" i="14"/>
  <c r="Y16" i="14"/>
  <c r="Y17" i="14"/>
  <c r="Y18" i="14"/>
  <c r="Y19" i="14"/>
  <c r="Y20" i="14"/>
  <c r="Y21" i="14"/>
  <c r="Y22" i="14"/>
  <c r="Y23" i="14"/>
  <c r="Y24" i="14"/>
  <c r="X7" i="14"/>
  <c r="X8" i="14"/>
  <c r="X9" i="14"/>
  <c r="X10" i="14"/>
  <c r="X11" i="14"/>
  <c r="X12" i="14"/>
  <c r="X13" i="14"/>
  <c r="X14" i="14"/>
  <c r="X15" i="14"/>
  <c r="X16" i="14"/>
  <c r="X17" i="14"/>
  <c r="X18" i="14"/>
  <c r="X19" i="14"/>
  <c r="X20" i="14"/>
  <c r="X21" i="14"/>
  <c r="X22" i="14"/>
  <c r="X23" i="14"/>
  <c r="X24" i="14"/>
  <c r="W7" i="14"/>
  <c r="W8" i="14"/>
  <c r="W9" i="14"/>
  <c r="W10" i="14"/>
  <c r="W11" i="14"/>
  <c r="W12" i="14"/>
  <c r="W13" i="14"/>
  <c r="W14" i="14"/>
  <c r="W15" i="14"/>
  <c r="W16" i="14"/>
  <c r="W17" i="14"/>
  <c r="W18" i="14"/>
  <c r="W19" i="14"/>
  <c r="W20" i="14"/>
  <c r="W21" i="14"/>
  <c r="W22" i="14"/>
  <c r="W23" i="14"/>
  <c r="W24" i="14"/>
  <c r="U17" i="14"/>
  <c r="U18" i="14"/>
  <c r="U19" i="14"/>
  <c r="U20" i="14"/>
  <c r="U21" i="14"/>
  <c r="U22" i="14"/>
  <c r="U23" i="14"/>
  <c r="U24" i="14"/>
  <c r="V7" i="14"/>
  <c r="V8" i="14"/>
  <c r="V9" i="14"/>
  <c r="V10" i="14"/>
  <c r="V11" i="14"/>
  <c r="V12" i="14"/>
  <c r="V13" i="14"/>
  <c r="V14" i="14"/>
  <c r="V15" i="14"/>
  <c r="V16" i="14"/>
  <c r="V17" i="14"/>
  <c r="U7" i="14"/>
  <c r="U8" i="14"/>
  <c r="U9" i="14"/>
  <c r="U10" i="14"/>
  <c r="U11" i="14"/>
  <c r="U12" i="14"/>
  <c r="U13" i="14"/>
  <c r="U14" i="14"/>
  <c r="T7" i="14"/>
  <c r="T8" i="14"/>
  <c r="T9" i="14"/>
  <c r="T10" i="14"/>
  <c r="T11" i="14"/>
  <c r="T12" i="14"/>
  <c r="T13" i="14"/>
  <c r="T14" i="14"/>
  <c r="S7" i="14"/>
  <c r="S8" i="14"/>
  <c r="S9" i="14"/>
  <c r="S10" i="14"/>
  <c r="S11" i="14"/>
  <c r="S12" i="14"/>
  <c r="S13" i="14"/>
  <c r="S14" i="14"/>
  <c r="Y6" i="14"/>
  <c r="X6" i="14"/>
  <c r="W6" i="14"/>
  <c r="R24" i="14"/>
  <c r="Q24" i="14"/>
  <c r="P24" i="14"/>
  <c r="O24" i="14"/>
  <c r="N24" i="14"/>
  <c r="M24" i="14"/>
  <c r="L24" i="14"/>
  <c r="K24" i="14"/>
  <c r="I24" i="14"/>
  <c r="H24" i="14"/>
  <c r="G24" i="14"/>
  <c r="F24" i="14"/>
  <c r="E24" i="14"/>
  <c r="D24" i="14"/>
  <c r="C24" i="14"/>
  <c r="R23" i="14"/>
  <c r="Q23" i="14"/>
  <c r="P23" i="14"/>
  <c r="O23" i="14"/>
  <c r="N23" i="14"/>
  <c r="M23" i="14"/>
  <c r="L23" i="14"/>
  <c r="K23" i="14"/>
  <c r="I23" i="14"/>
  <c r="H23" i="14"/>
  <c r="G23" i="14"/>
  <c r="F23" i="14"/>
  <c r="E23" i="14"/>
  <c r="D23" i="14"/>
  <c r="C23" i="14"/>
  <c r="R22" i="14"/>
  <c r="Q22" i="14"/>
  <c r="P22" i="14"/>
  <c r="O22" i="14"/>
  <c r="N22" i="14"/>
  <c r="M22" i="14"/>
  <c r="L22" i="14"/>
  <c r="K22" i="14"/>
  <c r="I22" i="14"/>
  <c r="H22" i="14"/>
  <c r="G22" i="14"/>
  <c r="F22" i="14"/>
  <c r="E22" i="14"/>
  <c r="D22" i="14"/>
  <c r="C22" i="14"/>
  <c r="R21" i="14"/>
  <c r="Q21" i="14"/>
  <c r="P21" i="14"/>
  <c r="O21" i="14"/>
  <c r="N21" i="14"/>
  <c r="M21" i="14"/>
  <c r="L21" i="14"/>
  <c r="K21" i="14"/>
  <c r="I21" i="14"/>
  <c r="H21" i="14"/>
  <c r="G21" i="14"/>
  <c r="F21" i="14"/>
  <c r="E21" i="14"/>
  <c r="D21" i="14"/>
  <c r="C21" i="14"/>
  <c r="V20" i="14"/>
  <c r="R20" i="14"/>
  <c r="Q20" i="14"/>
  <c r="P20" i="14"/>
  <c r="O20" i="14"/>
  <c r="N20" i="14"/>
  <c r="M20" i="14"/>
  <c r="L20" i="14"/>
  <c r="K20" i="14"/>
  <c r="I20" i="14"/>
  <c r="H20" i="14"/>
  <c r="G20" i="14"/>
  <c r="F20" i="14"/>
  <c r="E20" i="14"/>
  <c r="D20" i="14"/>
  <c r="C20" i="14"/>
  <c r="V19" i="14"/>
  <c r="R19" i="14"/>
  <c r="Q19" i="14"/>
  <c r="P19" i="14"/>
  <c r="O19" i="14"/>
  <c r="N19" i="14"/>
  <c r="M19" i="14"/>
  <c r="L19" i="14"/>
  <c r="K19" i="14"/>
  <c r="I19" i="14"/>
  <c r="H19" i="14"/>
  <c r="G19" i="14"/>
  <c r="F19" i="14"/>
  <c r="E19" i="14"/>
  <c r="D19" i="14"/>
  <c r="C19" i="14"/>
  <c r="V18" i="14"/>
  <c r="R18" i="14"/>
  <c r="Q18" i="14"/>
  <c r="P18" i="14"/>
  <c r="O18" i="14"/>
  <c r="N18" i="14"/>
  <c r="M18" i="14"/>
  <c r="L18" i="14"/>
  <c r="K18" i="14"/>
  <c r="I18" i="14"/>
  <c r="H18" i="14"/>
  <c r="G18" i="14"/>
  <c r="F18" i="14"/>
  <c r="E18" i="14"/>
  <c r="D18" i="14"/>
  <c r="C18" i="14"/>
  <c r="R17" i="14"/>
  <c r="Q17" i="14"/>
  <c r="P17" i="14"/>
  <c r="O17" i="14"/>
  <c r="N17" i="14"/>
  <c r="M17" i="14"/>
  <c r="L17" i="14"/>
  <c r="K17" i="14"/>
  <c r="I17" i="14"/>
  <c r="H17" i="14"/>
  <c r="G17" i="14"/>
  <c r="F17" i="14"/>
  <c r="E17" i="14"/>
  <c r="D17" i="14"/>
  <c r="C17" i="14"/>
  <c r="U16" i="14"/>
  <c r="T16" i="14"/>
  <c r="S16" i="14"/>
  <c r="R16" i="14"/>
  <c r="Q16" i="14"/>
  <c r="P16" i="14"/>
  <c r="O16" i="14"/>
  <c r="N16" i="14"/>
  <c r="M16" i="14"/>
  <c r="L16" i="14"/>
  <c r="K16" i="14"/>
  <c r="I16" i="14"/>
  <c r="H16" i="14"/>
  <c r="G16" i="14"/>
  <c r="F16" i="14"/>
  <c r="E16" i="14"/>
  <c r="D16" i="14"/>
  <c r="C16" i="14"/>
  <c r="U15" i="14"/>
  <c r="T15" i="14"/>
  <c r="S15" i="14"/>
  <c r="R15" i="14"/>
  <c r="Q15" i="14"/>
  <c r="P15" i="14"/>
  <c r="O15" i="14"/>
  <c r="N15" i="14"/>
  <c r="M15" i="14"/>
  <c r="L15" i="14"/>
  <c r="K15" i="14"/>
  <c r="I15" i="14"/>
  <c r="H15" i="14"/>
  <c r="G15" i="14"/>
  <c r="F15" i="14"/>
  <c r="E15" i="14"/>
  <c r="D15" i="14"/>
  <c r="C15" i="14"/>
  <c r="R14" i="14"/>
  <c r="Q14" i="14"/>
  <c r="P14" i="14"/>
  <c r="O14" i="14"/>
  <c r="N14" i="14"/>
  <c r="M14" i="14"/>
  <c r="L14" i="14"/>
  <c r="K14" i="14"/>
  <c r="I14" i="14"/>
  <c r="H14" i="14"/>
  <c r="G14" i="14"/>
  <c r="F14" i="14"/>
  <c r="E14" i="14"/>
  <c r="D14" i="14"/>
  <c r="C14" i="14"/>
  <c r="R13" i="14"/>
  <c r="Q13" i="14"/>
  <c r="P13" i="14"/>
  <c r="O13" i="14"/>
  <c r="N13" i="14"/>
  <c r="M13" i="14"/>
  <c r="L13" i="14"/>
  <c r="K13" i="14"/>
  <c r="I13" i="14"/>
  <c r="H13" i="14"/>
  <c r="G13" i="14"/>
  <c r="F13" i="14"/>
  <c r="E13" i="14"/>
  <c r="D13" i="14"/>
  <c r="C13" i="14"/>
  <c r="R12" i="14"/>
  <c r="Q12" i="14"/>
  <c r="P12" i="14"/>
  <c r="O12" i="14"/>
  <c r="N12" i="14"/>
  <c r="M12" i="14"/>
  <c r="L12" i="14"/>
  <c r="K12" i="14"/>
  <c r="I12" i="14"/>
  <c r="H12" i="14"/>
  <c r="G12" i="14"/>
  <c r="F12" i="14"/>
  <c r="E12" i="14"/>
  <c r="D12" i="14"/>
  <c r="C12" i="14"/>
  <c r="R11" i="14"/>
  <c r="Q11" i="14"/>
  <c r="P11" i="14"/>
  <c r="O11" i="14"/>
  <c r="N11" i="14"/>
  <c r="M11" i="14"/>
  <c r="L11" i="14"/>
  <c r="K11" i="14"/>
  <c r="I11" i="14"/>
  <c r="H11" i="14"/>
  <c r="G11" i="14"/>
  <c r="F11" i="14"/>
  <c r="E11" i="14"/>
  <c r="D11" i="14"/>
  <c r="C11" i="14"/>
  <c r="R10" i="14"/>
  <c r="Q10" i="14"/>
  <c r="P10" i="14"/>
  <c r="O10" i="14"/>
  <c r="N10" i="14"/>
  <c r="M10" i="14"/>
  <c r="L10" i="14"/>
  <c r="K10" i="14"/>
  <c r="I10" i="14"/>
  <c r="H10" i="14"/>
  <c r="G10" i="14"/>
  <c r="F10" i="14"/>
  <c r="E10" i="14"/>
  <c r="D10" i="14"/>
  <c r="C10" i="14"/>
  <c r="R9" i="14"/>
  <c r="Q9" i="14"/>
  <c r="P9" i="14"/>
  <c r="O9" i="14"/>
  <c r="N9" i="14"/>
  <c r="M9" i="14"/>
  <c r="L9" i="14"/>
  <c r="K9" i="14"/>
  <c r="I9" i="14"/>
  <c r="H9" i="14"/>
  <c r="G9" i="14"/>
  <c r="F9" i="14"/>
  <c r="E9" i="14"/>
  <c r="D9" i="14"/>
  <c r="C9" i="14"/>
  <c r="R8" i="14"/>
  <c r="Q8" i="14"/>
  <c r="P8" i="14"/>
  <c r="O8" i="14"/>
  <c r="N8" i="14"/>
  <c r="M8" i="14"/>
  <c r="L8" i="14"/>
  <c r="K8" i="14"/>
  <c r="I8" i="14"/>
  <c r="H8" i="14"/>
  <c r="G8" i="14"/>
  <c r="F8" i="14"/>
  <c r="E8" i="14"/>
  <c r="D8" i="14"/>
  <c r="C8" i="14"/>
  <c r="R7" i="14"/>
  <c r="Q7" i="14"/>
  <c r="P7" i="14"/>
  <c r="O7" i="14"/>
  <c r="N7" i="14"/>
  <c r="M7" i="14"/>
  <c r="L7" i="14"/>
  <c r="K7" i="14"/>
  <c r="I7" i="14"/>
  <c r="H7" i="14"/>
  <c r="G7" i="14"/>
  <c r="F7" i="14"/>
  <c r="E7" i="14"/>
  <c r="D7" i="14"/>
  <c r="C7" i="14"/>
  <c r="V6" i="14"/>
  <c r="U6" i="14"/>
  <c r="T6" i="14"/>
  <c r="S6" i="14"/>
  <c r="R6" i="14"/>
  <c r="Q6" i="14"/>
  <c r="P6" i="14"/>
  <c r="O6" i="14"/>
  <c r="N6" i="14"/>
  <c r="M6" i="14"/>
  <c r="L6" i="14"/>
  <c r="K6" i="14"/>
  <c r="I6" i="14"/>
  <c r="H6" i="14"/>
  <c r="G6" i="14"/>
  <c r="F6" i="14"/>
  <c r="E6" i="14"/>
  <c r="D6" i="14"/>
  <c r="C6" i="14"/>
  <c r="V13" i="4"/>
  <c r="V15" i="4"/>
  <c r="V18" i="4"/>
  <c r="V19" i="4"/>
  <c r="V20" i="4"/>
  <c r="U13" i="4"/>
  <c r="U15" i="4"/>
  <c r="U18" i="4"/>
  <c r="U19" i="4"/>
  <c r="U20" i="4"/>
  <c r="T10" i="4"/>
  <c r="T13" i="4"/>
  <c r="T15" i="4"/>
  <c r="T18" i="4"/>
  <c r="T19" i="4"/>
  <c r="T20" i="4"/>
  <c r="S10" i="4"/>
  <c r="S13" i="4"/>
  <c r="S15" i="4"/>
  <c r="S18" i="4"/>
  <c r="S19" i="4"/>
  <c r="S20" i="4"/>
  <c r="R10" i="4"/>
  <c r="R13" i="4"/>
  <c r="R14" i="4"/>
  <c r="R15" i="4"/>
  <c r="R17" i="4"/>
  <c r="R18" i="4"/>
  <c r="R19" i="4"/>
  <c r="R20" i="4"/>
  <c r="R21" i="4"/>
  <c r="Q10" i="4"/>
  <c r="Q13" i="4"/>
  <c r="Q14" i="4"/>
  <c r="Q15" i="4"/>
  <c r="Q17" i="4"/>
  <c r="Q18" i="4"/>
  <c r="Q19" i="4"/>
  <c r="Q20" i="4"/>
  <c r="Q21" i="4"/>
  <c r="P22" i="4"/>
  <c r="P7" i="4"/>
  <c r="P8" i="4"/>
  <c r="P9" i="4"/>
  <c r="P10" i="4"/>
  <c r="P11" i="4"/>
  <c r="P12" i="4"/>
  <c r="P13" i="4"/>
  <c r="P14" i="4"/>
  <c r="P15" i="4"/>
  <c r="P16" i="4"/>
  <c r="P17" i="4"/>
  <c r="P18" i="4"/>
  <c r="P19" i="4"/>
  <c r="P20" i="4"/>
  <c r="P21" i="4"/>
  <c r="O7" i="4"/>
  <c r="O8" i="4"/>
  <c r="O9" i="4"/>
  <c r="O10" i="4"/>
  <c r="O11" i="4"/>
  <c r="O12" i="4"/>
  <c r="O13" i="4"/>
  <c r="O14" i="4"/>
  <c r="O15" i="4"/>
  <c r="O16" i="4"/>
  <c r="O17" i="4"/>
  <c r="O18" i="4"/>
  <c r="O19" i="4"/>
  <c r="O20" i="4"/>
  <c r="O21" i="4"/>
  <c r="O22" i="4"/>
  <c r="N7" i="4"/>
  <c r="N8" i="4"/>
  <c r="N9" i="4"/>
  <c r="N10" i="4"/>
  <c r="N11" i="4"/>
  <c r="N12" i="4"/>
  <c r="N13" i="4"/>
  <c r="N14" i="4"/>
  <c r="N15" i="4"/>
  <c r="N16" i="4"/>
  <c r="N17" i="4"/>
  <c r="N18" i="4"/>
  <c r="N19" i="4"/>
  <c r="N20" i="4"/>
  <c r="N21" i="4"/>
  <c r="N22" i="4"/>
  <c r="M13" i="4"/>
  <c r="M7" i="4"/>
  <c r="M8" i="4"/>
  <c r="M9" i="4"/>
  <c r="M10" i="4"/>
  <c r="M11" i="4"/>
  <c r="M12" i="4"/>
  <c r="M14" i="4"/>
  <c r="M15" i="4"/>
  <c r="M16" i="4"/>
  <c r="M17" i="4"/>
  <c r="M18" i="4"/>
  <c r="M19" i="4"/>
  <c r="M20" i="4"/>
  <c r="M21" i="4"/>
  <c r="M22" i="4"/>
  <c r="L7" i="4"/>
  <c r="L8" i="4"/>
  <c r="L9" i="4"/>
  <c r="L10" i="4"/>
  <c r="V10" i="4" s="1"/>
  <c r="L11" i="4"/>
  <c r="L12" i="4"/>
  <c r="L13" i="4"/>
  <c r="L14" i="4"/>
  <c r="L15" i="4"/>
  <c r="L16" i="4"/>
  <c r="L17" i="4"/>
  <c r="L18" i="4"/>
  <c r="L19" i="4"/>
  <c r="L20" i="4"/>
  <c r="L21" i="4"/>
  <c r="L22" i="4"/>
  <c r="K7" i="4"/>
  <c r="K8" i="4"/>
  <c r="K9" i="4"/>
  <c r="K10" i="4"/>
  <c r="U10" i="4" s="1"/>
  <c r="K11" i="4"/>
  <c r="K12" i="4"/>
  <c r="K13" i="4"/>
  <c r="W13" i="4" s="1"/>
  <c r="K14" i="4"/>
  <c r="K15" i="4"/>
  <c r="W15" i="4" s="1"/>
  <c r="K16" i="4"/>
  <c r="K17" i="4"/>
  <c r="K18" i="4"/>
  <c r="K19" i="4"/>
  <c r="W19" i="4" s="1"/>
  <c r="K20" i="4"/>
  <c r="K21" i="4"/>
  <c r="K22" i="4"/>
  <c r="I7" i="4"/>
  <c r="I8" i="4"/>
  <c r="I9" i="4"/>
  <c r="I10" i="4"/>
  <c r="I11" i="4"/>
  <c r="I12" i="4"/>
  <c r="I13" i="4"/>
  <c r="I14" i="4"/>
  <c r="I15" i="4"/>
  <c r="I16" i="4"/>
  <c r="I17" i="4"/>
  <c r="I18" i="4"/>
  <c r="I19" i="4"/>
  <c r="I20" i="4"/>
  <c r="I21" i="4"/>
  <c r="I22" i="4"/>
  <c r="H7" i="4"/>
  <c r="H8" i="4"/>
  <c r="H9" i="4"/>
  <c r="H10" i="4"/>
  <c r="H11" i="4"/>
  <c r="H12" i="4"/>
  <c r="H13" i="4"/>
  <c r="H14" i="4"/>
  <c r="H15" i="4"/>
  <c r="H16" i="4"/>
  <c r="H17" i="4"/>
  <c r="H18" i="4"/>
  <c r="H19" i="4"/>
  <c r="H20" i="4"/>
  <c r="H21" i="4"/>
  <c r="H22" i="4"/>
  <c r="G7" i="4"/>
  <c r="G8" i="4"/>
  <c r="G9" i="4"/>
  <c r="G10" i="4"/>
  <c r="G11" i="4"/>
  <c r="G12" i="4"/>
  <c r="G13" i="4"/>
  <c r="G14" i="4"/>
  <c r="G15" i="4"/>
  <c r="G16" i="4"/>
  <c r="G17" i="4"/>
  <c r="G18" i="4"/>
  <c r="G19" i="4"/>
  <c r="G20" i="4"/>
  <c r="G21" i="4"/>
  <c r="G22" i="4"/>
  <c r="G23" i="4"/>
  <c r="G24" i="4"/>
  <c r="F7" i="4"/>
  <c r="F8" i="4"/>
  <c r="F9" i="4"/>
  <c r="F10" i="4"/>
  <c r="F11" i="4"/>
  <c r="F12" i="4"/>
  <c r="F13" i="4"/>
  <c r="F14" i="4"/>
  <c r="F15" i="4"/>
  <c r="F16" i="4"/>
  <c r="F17" i="4"/>
  <c r="F18" i="4"/>
  <c r="F19" i="4"/>
  <c r="F20" i="4"/>
  <c r="F21" i="4"/>
  <c r="F22" i="4"/>
  <c r="F23" i="4"/>
  <c r="F24" i="4"/>
  <c r="E7" i="4"/>
  <c r="E8" i="4"/>
  <c r="E9" i="4"/>
  <c r="E10" i="4"/>
  <c r="E11" i="4"/>
  <c r="E12" i="4"/>
  <c r="E13" i="4"/>
  <c r="E14" i="4"/>
  <c r="E15" i="4"/>
  <c r="E16" i="4"/>
  <c r="E17" i="4"/>
  <c r="E18" i="4"/>
  <c r="E19" i="4"/>
  <c r="E20" i="4"/>
  <c r="E21" i="4"/>
  <c r="E22" i="4"/>
  <c r="E23" i="4"/>
  <c r="E24" i="4"/>
  <c r="D7" i="4"/>
  <c r="D8" i="4"/>
  <c r="D9" i="4"/>
  <c r="D10" i="4"/>
  <c r="D11" i="4"/>
  <c r="D12" i="4"/>
  <c r="D13" i="4"/>
  <c r="D14" i="4"/>
  <c r="D15" i="4"/>
  <c r="D16" i="4"/>
  <c r="D17" i="4"/>
  <c r="D18" i="4"/>
  <c r="D19" i="4"/>
  <c r="D20" i="4"/>
  <c r="D21" i="4"/>
  <c r="D22" i="4"/>
  <c r="D23" i="4"/>
  <c r="D24" i="4"/>
  <c r="C7" i="4"/>
  <c r="C8" i="4"/>
  <c r="C9" i="4"/>
  <c r="C10" i="4"/>
  <c r="C11" i="4"/>
  <c r="C12" i="4"/>
  <c r="C13" i="4"/>
  <c r="C14" i="4"/>
  <c r="C15" i="4"/>
  <c r="C16" i="4"/>
  <c r="C17" i="4"/>
  <c r="C18" i="4"/>
  <c r="C19" i="4"/>
  <c r="C20" i="4"/>
  <c r="C21" i="4"/>
  <c r="C22" i="4"/>
  <c r="C23" i="4"/>
  <c r="C24" i="4"/>
  <c r="I6" i="4"/>
  <c r="X112" i="10"/>
  <c r="Y113" i="10"/>
  <c r="X111" i="10"/>
  <c r="W110" i="10"/>
  <c r="Y80" i="10"/>
  <c r="Y25" i="10"/>
  <c r="Y73" i="10"/>
  <c r="Y6" i="10" l="1"/>
  <c r="Y84" i="10" l="1"/>
  <c r="Y85" i="10"/>
  <c r="Y86" i="10"/>
  <c r="Y87" i="10"/>
  <c r="Y88" i="10"/>
  <c r="Y89" i="10"/>
  <c r="Y90" i="10"/>
  <c r="Y91" i="10"/>
  <c r="Y92" i="10"/>
  <c r="Y93" i="10"/>
  <c r="Y94" i="10"/>
  <c r="Y95" i="10"/>
  <c r="Y96" i="10"/>
  <c r="Y97" i="10"/>
  <c r="Y98" i="10"/>
  <c r="Y99" i="10"/>
  <c r="Y100" i="10"/>
  <c r="Y101" i="10"/>
  <c r="Y102" i="10"/>
  <c r="Y103" i="10"/>
  <c r="Y104" i="10"/>
  <c r="Y105" i="10"/>
  <c r="Y106" i="10"/>
  <c r="Y107" i="10"/>
  <c r="Y108" i="10"/>
  <c r="Y109" i="10"/>
  <c r="Y110" i="10"/>
  <c r="Y111" i="10"/>
  <c r="Y112" i="10"/>
  <c r="Y7" i="10"/>
  <c r="Y8" i="10"/>
  <c r="Y9" i="10"/>
  <c r="Y10" i="10"/>
  <c r="Y11" i="10"/>
  <c r="Y12" i="10"/>
  <c r="Y13" i="10"/>
  <c r="Y14" i="10"/>
  <c r="Y15" i="10"/>
  <c r="Y16" i="10"/>
  <c r="Y17" i="10"/>
  <c r="Y18" i="10"/>
  <c r="Y19" i="10"/>
  <c r="Y20" i="10"/>
  <c r="Y21" i="10"/>
  <c r="Y22" i="10"/>
  <c r="Y23" i="10"/>
  <c r="Y24" i="10"/>
  <c r="Y26" i="10"/>
  <c r="Y27" i="10"/>
  <c r="Y28" i="10"/>
  <c r="Y29" i="10"/>
  <c r="Y31" i="10"/>
  <c r="Y36" i="10"/>
  <c r="Y37" i="10"/>
  <c r="Y38" i="10"/>
  <c r="Y39" i="10"/>
  <c r="Y40" i="10"/>
  <c r="Y41" i="10"/>
  <c r="Y42" i="10"/>
  <c r="Y43" i="10"/>
  <c r="Y68" i="10"/>
  <c r="Y69" i="10"/>
  <c r="Y70" i="10"/>
  <c r="Y71" i="10"/>
  <c r="Y72" i="10"/>
  <c r="Y74" i="10"/>
  <c r="Y75" i="10"/>
  <c r="Y76" i="10"/>
  <c r="W107" i="10" l="1"/>
  <c r="X84" i="10"/>
  <c r="X85" i="10"/>
  <c r="X86" i="10"/>
  <c r="X87" i="10"/>
  <c r="X88" i="10"/>
  <c r="X89" i="10"/>
  <c r="X90" i="10"/>
  <c r="X91" i="10"/>
  <c r="X92" i="10"/>
  <c r="X93" i="10"/>
  <c r="X94" i="10"/>
  <c r="X95" i="10"/>
  <c r="X96" i="10"/>
  <c r="X97" i="10"/>
  <c r="X98" i="10"/>
  <c r="X99" i="10"/>
  <c r="X100" i="10"/>
  <c r="X101" i="10"/>
  <c r="X102" i="10"/>
  <c r="X103" i="10"/>
  <c r="X104" i="10"/>
  <c r="X105" i="10"/>
  <c r="X106" i="10"/>
  <c r="X107" i="10"/>
  <c r="X108" i="10"/>
  <c r="X109" i="10"/>
  <c r="X110" i="10"/>
  <c r="X113" i="10"/>
  <c r="W84" i="10"/>
  <c r="W85" i="10"/>
  <c r="W86" i="10"/>
  <c r="W87" i="10"/>
  <c r="W88" i="10"/>
  <c r="W89" i="10"/>
  <c r="W90" i="10"/>
  <c r="W91" i="10"/>
  <c r="W92" i="10"/>
  <c r="W93" i="10"/>
  <c r="W94" i="10"/>
  <c r="W95" i="10"/>
  <c r="W96" i="10"/>
  <c r="W97" i="10"/>
  <c r="W98" i="10"/>
  <c r="W99" i="10"/>
  <c r="W100" i="10"/>
  <c r="W101" i="10"/>
  <c r="W102" i="10"/>
  <c r="W103" i="10"/>
  <c r="W104" i="10"/>
  <c r="W105" i="10"/>
  <c r="W106" i="10"/>
  <c r="W108" i="10"/>
  <c r="W109" i="10"/>
  <c r="W111" i="10"/>
  <c r="W112" i="10"/>
  <c r="W113" i="10"/>
  <c r="V84" i="10"/>
  <c r="V85" i="10"/>
  <c r="V86" i="10"/>
  <c r="V87" i="10"/>
  <c r="V88" i="10"/>
  <c r="V89" i="10"/>
  <c r="V90" i="10"/>
  <c r="V91" i="10"/>
  <c r="V92" i="10"/>
  <c r="V93" i="10"/>
  <c r="V94" i="10"/>
  <c r="V95" i="10"/>
  <c r="V96" i="10"/>
  <c r="V97" i="10"/>
  <c r="V98" i="10"/>
  <c r="V99" i="10"/>
  <c r="V100" i="10"/>
  <c r="V101" i="10"/>
  <c r="V102" i="10"/>
  <c r="V103" i="10"/>
  <c r="V104" i="10"/>
  <c r="V105" i="10"/>
  <c r="V106" i="10"/>
  <c r="V107" i="10"/>
  <c r="V108" i="10"/>
  <c r="V109" i="10"/>
  <c r="V110" i="10"/>
  <c r="V111" i="10"/>
  <c r="V112" i="10"/>
  <c r="V113" i="10"/>
  <c r="U84" i="10"/>
  <c r="U85" i="10"/>
  <c r="U86" i="10"/>
  <c r="U87" i="10"/>
  <c r="U88" i="10"/>
  <c r="U89" i="10"/>
  <c r="U90" i="10"/>
  <c r="U91" i="10"/>
  <c r="U92" i="10"/>
  <c r="U93" i="10"/>
  <c r="U94" i="10"/>
  <c r="U95" i="10"/>
  <c r="U96" i="10"/>
  <c r="U97" i="10"/>
  <c r="U98" i="10"/>
  <c r="U99" i="10"/>
  <c r="U100" i="10"/>
  <c r="U101" i="10"/>
  <c r="U102" i="10"/>
  <c r="U103" i="10"/>
  <c r="U104" i="10"/>
  <c r="U105" i="10"/>
  <c r="U106" i="10"/>
  <c r="U107" i="10"/>
  <c r="U108" i="10"/>
  <c r="U109" i="10"/>
  <c r="U110" i="10"/>
  <c r="U111" i="10"/>
  <c r="U112" i="10"/>
  <c r="U113" i="10"/>
  <c r="T84" i="10"/>
  <c r="T85" i="10"/>
  <c r="T86" i="10"/>
  <c r="T87" i="10"/>
  <c r="T88" i="10"/>
  <c r="T89" i="10"/>
  <c r="T90" i="10"/>
  <c r="T91" i="10"/>
  <c r="T92" i="10"/>
  <c r="T93" i="10"/>
  <c r="T94" i="10"/>
  <c r="T95" i="10"/>
  <c r="T96" i="10"/>
  <c r="T97" i="10"/>
  <c r="T98" i="10"/>
  <c r="T99" i="10"/>
  <c r="T100" i="10"/>
  <c r="T101" i="10"/>
  <c r="T102" i="10"/>
  <c r="T103" i="10"/>
  <c r="T104" i="10"/>
  <c r="T105" i="10"/>
  <c r="T106" i="10"/>
  <c r="T107" i="10"/>
  <c r="T108" i="10"/>
  <c r="T109" i="10"/>
  <c r="T110" i="10"/>
  <c r="T111" i="10"/>
  <c r="T112" i="10"/>
  <c r="T113" i="10"/>
  <c r="S84" i="10"/>
  <c r="S85" i="10"/>
  <c r="S86" i="10"/>
  <c r="S87" i="10"/>
  <c r="S88" i="10"/>
  <c r="S89" i="10"/>
  <c r="S90" i="10"/>
  <c r="S91" i="10"/>
  <c r="S92" i="10"/>
  <c r="S93" i="10"/>
  <c r="S94" i="10"/>
  <c r="S95" i="10"/>
  <c r="S96" i="10"/>
  <c r="S97" i="10"/>
  <c r="S98" i="10"/>
  <c r="S99" i="10"/>
  <c r="S100" i="10"/>
  <c r="S101" i="10"/>
  <c r="S102" i="10"/>
  <c r="S103" i="10"/>
  <c r="S104" i="10"/>
  <c r="S105" i="10"/>
  <c r="S106" i="10"/>
  <c r="S107" i="10"/>
  <c r="S108" i="10"/>
  <c r="S109" i="10"/>
  <c r="S110" i="10"/>
  <c r="S111" i="10"/>
  <c r="S112" i="10"/>
  <c r="S113" i="10"/>
  <c r="X80" i="10"/>
  <c r="W80" i="10"/>
  <c r="V80" i="10"/>
  <c r="U80" i="10"/>
  <c r="T80" i="10"/>
  <c r="S80" i="10"/>
  <c r="X7" i="10"/>
  <c r="X8" i="10"/>
  <c r="X9" i="10"/>
  <c r="X10" i="10"/>
  <c r="X11" i="10"/>
  <c r="X12" i="10"/>
  <c r="X13" i="10"/>
  <c r="X14" i="10"/>
  <c r="X15" i="10"/>
  <c r="X16" i="10"/>
  <c r="X17" i="10"/>
  <c r="X18" i="10"/>
  <c r="X19" i="10"/>
  <c r="X20" i="10"/>
  <c r="X21" i="10"/>
  <c r="X22" i="10"/>
  <c r="X23" i="10"/>
  <c r="X24" i="10"/>
  <c r="X25" i="10"/>
  <c r="X26" i="10"/>
  <c r="X27" i="10"/>
  <c r="X28" i="10"/>
  <c r="X29" i="10"/>
  <c r="X31" i="10"/>
  <c r="X36" i="10"/>
  <c r="X37" i="10"/>
  <c r="X38" i="10"/>
  <c r="X39" i="10"/>
  <c r="X40" i="10"/>
  <c r="X41" i="10"/>
  <c r="X42" i="10"/>
  <c r="X43" i="10"/>
  <c r="X68" i="10"/>
  <c r="X69" i="10"/>
  <c r="X70" i="10"/>
  <c r="X71" i="10"/>
  <c r="X72" i="10"/>
  <c r="X73" i="10"/>
  <c r="X74" i="10"/>
  <c r="X75" i="10"/>
  <c r="X76" i="10"/>
  <c r="W7" i="10"/>
  <c r="W8" i="10"/>
  <c r="W9" i="10"/>
  <c r="W10" i="10"/>
  <c r="W11" i="10"/>
  <c r="W12" i="10"/>
  <c r="W13" i="10"/>
  <c r="W14" i="10"/>
  <c r="W15" i="10"/>
  <c r="W16" i="10"/>
  <c r="W17" i="10"/>
  <c r="W18" i="10"/>
  <c r="W19" i="10"/>
  <c r="W20" i="10"/>
  <c r="W21" i="10"/>
  <c r="W22" i="10"/>
  <c r="W23" i="10"/>
  <c r="W24" i="10"/>
  <c r="W25" i="10"/>
  <c r="W26" i="10"/>
  <c r="W27" i="10"/>
  <c r="W28" i="10"/>
  <c r="W29" i="10"/>
  <c r="W31" i="10"/>
  <c r="W36" i="10"/>
  <c r="W37" i="10"/>
  <c r="W38" i="10"/>
  <c r="W39" i="10"/>
  <c r="W40" i="10"/>
  <c r="W41" i="10"/>
  <c r="W42" i="10"/>
  <c r="W43" i="10"/>
  <c r="W68" i="10"/>
  <c r="W69" i="10"/>
  <c r="W70" i="10"/>
  <c r="W71" i="10"/>
  <c r="W72" i="10"/>
  <c r="W73" i="10"/>
  <c r="W74" i="10"/>
  <c r="W75" i="10"/>
  <c r="W76" i="10"/>
  <c r="V7" i="10"/>
  <c r="V8" i="10"/>
  <c r="V9" i="10"/>
  <c r="V10" i="10"/>
  <c r="V11" i="10"/>
  <c r="V12" i="10"/>
  <c r="V13" i="10"/>
  <c r="V14" i="10"/>
  <c r="V15" i="10"/>
  <c r="V16" i="10"/>
  <c r="V17" i="10"/>
  <c r="V18" i="10"/>
  <c r="V19" i="10"/>
  <c r="V20" i="10"/>
  <c r="V21" i="10"/>
  <c r="V22" i="10"/>
  <c r="V23" i="10"/>
  <c r="V24" i="10"/>
  <c r="V25" i="10"/>
  <c r="V26" i="10"/>
  <c r="V27" i="10"/>
  <c r="V28" i="10"/>
  <c r="V29" i="10"/>
  <c r="V31" i="10"/>
  <c r="V36" i="10"/>
  <c r="V37" i="10"/>
  <c r="V38" i="10"/>
  <c r="V39" i="10"/>
  <c r="V40" i="10"/>
  <c r="V41" i="10"/>
  <c r="V42" i="10"/>
  <c r="V43" i="10"/>
  <c r="V68" i="10"/>
  <c r="V69" i="10"/>
  <c r="V70" i="10"/>
  <c r="V71" i="10"/>
  <c r="V72" i="10"/>
  <c r="V73" i="10"/>
  <c r="V74" i="10"/>
  <c r="V75" i="10"/>
  <c r="V76" i="10"/>
  <c r="U7" i="10"/>
  <c r="U8" i="10"/>
  <c r="U9" i="10"/>
  <c r="U10" i="10"/>
  <c r="U11" i="10"/>
  <c r="U12" i="10"/>
  <c r="U13" i="10"/>
  <c r="U14" i="10"/>
  <c r="U15" i="10"/>
  <c r="U16" i="10"/>
  <c r="U17" i="10"/>
  <c r="U18" i="10"/>
  <c r="U19" i="10"/>
  <c r="U20" i="10"/>
  <c r="U21" i="10"/>
  <c r="U22" i="10"/>
  <c r="U23" i="10"/>
  <c r="U24" i="10"/>
  <c r="U25" i="10"/>
  <c r="U26" i="10"/>
  <c r="U27" i="10"/>
  <c r="U28" i="10"/>
  <c r="U29" i="10"/>
  <c r="U31" i="10"/>
  <c r="U36" i="10"/>
  <c r="U37" i="10"/>
  <c r="U38" i="10"/>
  <c r="U39" i="10"/>
  <c r="U40" i="10"/>
  <c r="U41" i="10"/>
  <c r="U42" i="10"/>
  <c r="U43" i="10"/>
  <c r="U68" i="10"/>
  <c r="U69" i="10"/>
  <c r="U70" i="10"/>
  <c r="U71" i="10"/>
  <c r="U72" i="10"/>
  <c r="U73" i="10"/>
  <c r="U74" i="10"/>
  <c r="U75" i="10"/>
  <c r="U76" i="10"/>
  <c r="T7" i="10"/>
  <c r="T8" i="10"/>
  <c r="T9" i="10"/>
  <c r="T10" i="10"/>
  <c r="T11" i="10"/>
  <c r="T12" i="10"/>
  <c r="T13" i="10"/>
  <c r="T14" i="10"/>
  <c r="T15" i="10"/>
  <c r="T16" i="10"/>
  <c r="T17" i="10"/>
  <c r="T18" i="10"/>
  <c r="T19" i="10"/>
  <c r="T20" i="10"/>
  <c r="T21" i="10"/>
  <c r="T22" i="10"/>
  <c r="T23" i="10"/>
  <c r="T24" i="10"/>
  <c r="T25" i="10"/>
  <c r="T26" i="10"/>
  <c r="T27" i="10"/>
  <c r="T28" i="10"/>
  <c r="T29" i="10"/>
  <c r="T31" i="10"/>
  <c r="T36" i="10"/>
  <c r="T37" i="10"/>
  <c r="T38" i="10"/>
  <c r="T39" i="10"/>
  <c r="T40" i="10"/>
  <c r="T41" i="10"/>
  <c r="T42" i="10"/>
  <c r="T43" i="10"/>
  <c r="T68" i="10"/>
  <c r="T69" i="10"/>
  <c r="T70" i="10"/>
  <c r="T71" i="10"/>
  <c r="T72" i="10"/>
  <c r="T73" i="10"/>
  <c r="T74" i="10"/>
  <c r="T75" i="10"/>
  <c r="T76" i="10"/>
  <c r="S7" i="10"/>
  <c r="S8" i="10"/>
  <c r="S9" i="10"/>
  <c r="S10" i="10"/>
  <c r="S11" i="10"/>
  <c r="S12" i="10"/>
  <c r="S13" i="10"/>
  <c r="S14" i="10"/>
  <c r="S15" i="10"/>
  <c r="S16" i="10"/>
  <c r="S17" i="10"/>
  <c r="S18" i="10"/>
  <c r="S19" i="10"/>
  <c r="S20" i="10"/>
  <c r="S21" i="10"/>
  <c r="S22" i="10"/>
  <c r="S23" i="10"/>
  <c r="S24" i="10"/>
  <c r="S25" i="10"/>
  <c r="S26" i="10"/>
  <c r="S27" i="10"/>
  <c r="S28" i="10"/>
  <c r="S29" i="10"/>
  <c r="S31" i="10"/>
  <c r="S36" i="10"/>
  <c r="S37" i="10"/>
  <c r="S38" i="10"/>
  <c r="S39" i="10"/>
  <c r="S40" i="10"/>
  <c r="S41" i="10"/>
  <c r="S42" i="10"/>
  <c r="S43" i="10"/>
  <c r="S68" i="10"/>
  <c r="S69" i="10"/>
  <c r="S70" i="10"/>
  <c r="S71" i="10"/>
  <c r="S72" i="10"/>
  <c r="S73" i="10"/>
  <c r="S74" i="10"/>
  <c r="S75" i="10"/>
  <c r="S76" i="10"/>
  <c r="T6" i="10"/>
  <c r="W6" i="10"/>
  <c r="V6" i="10"/>
  <c r="U6" i="10"/>
  <c r="S6" i="10"/>
  <c r="R6" i="10"/>
  <c r="X6" i="10"/>
  <c r="P7" i="10"/>
  <c r="R113" i="10"/>
  <c r="Q113" i="10"/>
  <c r="P113" i="10"/>
  <c r="O113" i="10"/>
  <c r="N113" i="10"/>
  <c r="M113" i="10"/>
  <c r="L113" i="10"/>
  <c r="K113" i="10"/>
  <c r="I113" i="10"/>
  <c r="H113" i="10"/>
  <c r="G113" i="10"/>
  <c r="F113" i="10"/>
  <c r="E113" i="10"/>
  <c r="D113" i="10"/>
  <c r="C113" i="10"/>
  <c r="R112" i="10"/>
  <c r="Q112" i="10"/>
  <c r="P112" i="10"/>
  <c r="O112" i="10"/>
  <c r="N112" i="10"/>
  <c r="M112" i="10"/>
  <c r="L112" i="10"/>
  <c r="K112" i="10"/>
  <c r="I112" i="10"/>
  <c r="H112" i="10"/>
  <c r="G112" i="10"/>
  <c r="F112" i="10"/>
  <c r="E112" i="10"/>
  <c r="D112" i="10"/>
  <c r="C112" i="10"/>
  <c r="R111" i="10"/>
  <c r="Q111" i="10"/>
  <c r="P111" i="10"/>
  <c r="O111" i="10"/>
  <c r="N111" i="10"/>
  <c r="M111" i="10"/>
  <c r="L111" i="10"/>
  <c r="K111" i="10"/>
  <c r="I111" i="10"/>
  <c r="H111" i="10"/>
  <c r="G111" i="10"/>
  <c r="F111" i="10"/>
  <c r="E111" i="10"/>
  <c r="D111" i="10"/>
  <c r="C111" i="10"/>
  <c r="R110" i="10"/>
  <c r="Q110" i="10"/>
  <c r="P110" i="10"/>
  <c r="O110" i="10"/>
  <c r="N110" i="10"/>
  <c r="M110" i="10"/>
  <c r="L110" i="10"/>
  <c r="K110" i="10"/>
  <c r="I110" i="10"/>
  <c r="H110" i="10"/>
  <c r="G110" i="10"/>
  <c r="F110" i="10"/>
  <c r="E110" i="10"/>
  <c r="D110" i="10"/>
  <c r="C110" i="10"/>
  <c r="R109" i="10"/>
  <c r="Q109" i="10"/>
  <c r="P109" i="10"/>
  <c r="O109" i="10"/>
  <c r="N109" i="10"/>
  <c r="M109" i="10"/>
  <c r="L109" i="10"/>
  <c r="K109" i="10"/>
  <c r="I109" i="10"/>
  <c r="H109" i="10"/>
  <c r="G109" i="10"/>
  <c r="F109" i="10"/>
  <c r="E109" i="10"/>
  <c r="D109" i="10"/>
  <c r="C109" i="10"/>
  <c r="R108" i="10"/>
  <c r="Q108" i="10"/>
  <c r="P108" i="10"/>
  <c r="O108" i="10"/>
  <c r="N108" i="10"/>
  <c r="M108" i="10"/>
  <c r="L108" i="10"/>
  <c r="K108" i="10"/>
  <c r="I108" i="10"/>
  <c r="H108" i="10"/>
  <c r="G108" i="10"/>
  <c r="F108" i="10"/>
  <c r="E108" i="10"/>
  <c r="D108" i="10"/>
  <c r="C108" i="10"/>
  <c r="R107" i="10"/>
  <c r="Q107" i="10"/>
  <c r="P107" i="10"/>
  <c r="O107" i="10"/>
  <c r="N107" i="10"/>
  <c r="M107" i="10"/>
  <c r="L107" i="10"/>
  <c r="K107" i="10"/>
  <c r="I107" i="10"/>
  <c r="H107" i="10"/>
  <c r="G107" i="10"/>
  <c r="F107" i="10"/>
  <c r="E107" i="10"/>
  <c r="D107" i="10"/>
  <c r="C107" i="10"/>
  <c r="R106" i="10"/>
  <c r="Q106" i="10"/>
  <c r="P106" i="10"/>
  <c r="O106" i="10"/>
  <c r="N106" i="10"/>
  <c r="M106" i="10"/>
  <c r="L106" i="10"/>
  <c r="K106" i="10"/>
  <c r="I106" i="10"/>
  <c r="H106" i="10"/>
  <c r="G106" i="10"/>
  <c r="F106" i="10"/>
  <c r="E106" i="10"/>
  <c r="D106" i="10"/>
  <c r="C106" i="10"/>
  <c r="R105" i="10"/>
  <c r="Q105" i="10"/>
  <c r="P105" i="10"/>
  <c r="O105" i="10"/>
  <c r="N105" i="10"/>
  <c r="M105" i="10"/>
  <c r="L105" i="10"/>
  <c r="K105" i="10"/>
  <c r="I105" i="10"/>
  <c r="H105" i="10"/>
  <c r="G105" i="10"/>
  <c r="F105" i="10"/>
  <c r="E105" i="10"/>
  <c r="D105" i="10"/>
  <c r="C105" i="10"/>
  <c r="R104" i="10"/>
  <c r="Q104" i="10"/>
  <c r="P104" i="10"/>
  <c r="O104" i="10"/>
  <c r="N104" i="10"/>
  <c r="M104" i="10"/>
  <c r="L104" i="10"/>
  <c r="K104" i="10"/>
  <c r="I104" i="10"/>
  <c r="H104" i="10"/>
  <c r="G104" i="10"/>
  <c r="F104" i="10"/>
  <c r="E104" i="10"/>
  <c r="D104" i="10"/>
  <c r="C104" i="10"/>
  <c r="R103" i="10"/>
  <c r="Q103" i="10"/>
  <c r="P103" i="10"/>
  <c r="O103" i="10"/>
  <c r="N103" i="10"/>
  <c r="M103" i="10"/>
  <c r="L103" i="10"/>
  <c r="K103" i="10"/>
  <c r="I103" i="10"/>
  <c r="H103" i="10"/>
  <c r="G103" i="10"/>
  <c r="F103" i="10"/>
  <c r="E103" i="10"/>
  <c r="D103" i="10"/>
  <c r="C103" i="10"/>
  <c r="R102" i="10"/>
  <c r="Q102" i="10"/>
  <c r="P102" i="10"/>
  <c r="O102" i="10"/>
  <c r="N102" i="10"/>
  <c r="M102" i="10"/>
  <c r="L102" i="10"/>
  <c r="K102" i="10"/>
  <c r="I102" i="10"/>
  <c r="H102" i="10"/>
  <c r="G102" i="10"/>
  <c r="F102" i="10"/>
  <c r="E102" i="10"/>
  <c r="D102" i="10"/>
  <c r="C102" i="10"/>
  <c r="R101" i="10"/>
  <c r="Q101" i="10"/>
  <c r="P101" i="10"/>
  <c r="O101" i="10"/>
  <c r="N101" i="10"/>
  <c r="M101" i="10"/>
  <c r="L101" i="10"/>
  <c r="K101" i="10"/>
  <c r="I101" i="10"/>
  <c r="H101" i="10"/>
  <c r="G101" i="10"/>
  <c r="F101" i="10"/>
  <c r="E101" i="10"/>
  <c r="D101" i="10"/>
  <c r="C101" i="10"/>
  <c r="R100" i="10"/>
  <c r="Q100" i="10"/>
  <c r="P100" i="10"/>
  <c r="O100" i="10"/>
  <c r="N100" i="10"/>
  <c r="M100" i="10"/>
  <c r="L100" i="10"/>
  <c r="K100" i="10"/>
  <c r="I100" i="10"/>
  <c r="H100" i="10"/>
  <c r="G100" i="10"/>
  <c r="F100" i="10"/>
  <c r="E100" i="10"/>
  <c r="D100" i="10"/>
  <c r="C100" i="10"/>
  <c r="R99" i="10"/>
  <c r="Q99" i="10"/>
  <c r="P99" i="10"/>
  <c r="O99" i="10"/>
  <c r="N99" i="10"/>
  <c r="M99" i="10"/>
  <c r="L99" i="10"/>
  <c r="K99" i="10"/>
  <c r="I99" i="10"/>
  <c r="H99" i="10"/>
  <c r="G99" i="10"/>
  <c r="F99" i="10"/>
  <c r="E99" i="10"/>
  <c r="D99" i="10"/>
  <c r="C99" i="10"/>
  <c r="R98" i="10"/>
  <c r="Q98" i="10"/>
  <c r="P98" i="10"/>
  <c r="O98" i="10"/>
  <c r="N98" i="10"/>
  <c r="M98" i="10"/>
  <c r="L98" i="10"/>
  <c r="K98" i="10"/>
  <c r="I98" i="10"/>
  <c r="H98" i="10"/>
  <c r="G98" i="10"/>
  <c r="F98" i="10"/>
  <c r="E98" i="10"/>
  <c r="D98" i="10"/>
  <c r="C98" i="10"/>
  <c r="R97" i="10"/>
  <c r="Q97" i="10"/>
  <c r="P97" i="10"/>
  <c r="O97" i="10"/>
  <c r="N97" i="10"/>
  <c r="M97" i="10"/>
  <c r="L97" i="10"/>
  <c r="K97" i="10"/>
  <c r="I97" i="10"/>
  <c r="H97" i="10"/>
  <c r="G97" i="10"/>
  <c r="F97" i="10"/>
  <c r="E97" i="10"/>
  <c r="D97" i="10"/>
  <c r="C97" i="10"/>
  <c r="R96" i="10"/>
  <c r="Q96" i="10"/>
  <c r="P96" i="10"/>
  <c r="O96" i="10"/>
  <c r="N96" i="10"/>
  <c r="M96" i="10"/>
  <c r="L96" i="10"/>
  <c r="K96" i="10"/>
  <c r="I96" i="10"/>
  <c r="H96" i="10"/>
  <c r="G96" i="10"/>
  <c r="F96" i="10"/>
  <c r="E96" i="10"/>
  <c r="D96" i="10"/>
  <c r="C96" i="10"/>
  <c r="R95" i="10"/>
  <c r="Q95" i="10"/>
  <c r="P95" i="10"/>
  <c r="O95" i="10"/>
  <c r="N95" i="10"/>
  <c r="M95" i="10"/>
  <c r="L95" i="10"/>
  <c r="K95" i="10"/>
  <c r="I95" i="10"/>
  <c r="H95" i="10"/>
  <c r="G95" i="10"/>
  <c r="F95" i="10"/>
  <c r="E95" i="10"/>
  <c r="D95" i="10"/>
  <c r="C95" i="10"/>
  <c r="R94" i="10"/>
  <c r="Q94" i="10"/>
  <c r="P94" i="10"/>
  <c r="O94" i="10"/>
  <c r="N94" i="10"/>
  <c r="M94" i="10"/>
  <c r="L94" i="10"/>
  <c r="K94" i="10"/>
  <c r="I94" i="10"/>
  <c r="H94" i="10"/>
  <c r="G94" i="10"/>
  <c r="F94" i="10"/>
  <c r="E94" i="10"/>
  <c r="D94" i="10"/>
  <c r="C94" i="10"/>
  <c r="R93" i="10"/>
  <c r="Q93" i="10"/>
  <c r="P93" i="10"/>
  <c r="O93" i="10"/>
  <c r="N93" i="10"/>
  <c r="M93" i="10"/>
  <c r="L93" i="10"/>
  <c r="K93" i="10"/>
  <c r="I93" i="10"/>
  <c r="H93" i="10"/>
  <c r="G93" i="10"/>
  <c r="F93" i="10"/>
  <c r="E93" i="10"/>
  <c r="D93" i="10"/>
  <c r="C93" i="10"/>
  <c r="R92" i="10"/>
  <c r="Q92" i="10"/>
  <c r="P92" i="10"/>
  <c r="O92" i="10"/>
  <c r="N92" i="10"/>
  <c r="M92" i="10"/>
  <c r="L92" i="10"/>
  <c r="K92" i="10"/>
  <c r="I92" i="10"/>
  <c r="H92" i="10"/>
  <c r="G92" i="10"/>
  <c r="F92" i="10"/>
  <c r="E92" i="10"/>
  <c r="D92" i="10"/>
  <c r="C92" i="10"/>
  <c r="R91" i="10"/>
  <c r="Q91" i="10"/>
  <c r="P91" i="10"/>
  <c r="O91" i="10"/>
  <c r="N91" i="10"/>
  <c r="M91" i="10"/>
  <c r="L91" i="10"/>
  <c r="K91" i="10"/>
  <c r="I91" i="10"/>
  <c r="H91" i="10"/>
  <c r="G91" i="10"/>
  <c r="F91" i="10"/>
  <c r="E91" i="10"/>
  <c r="D91" i="10"/>
  <c r="C91" i="10"/>
  <c r="R90" i="10"/>
  <c r="Q90" i="10"/>
  <c r="P90" i="10"/>
  <c r="O90" i="10"/>
  <c r="N90" i="10"/>
  <c r="M90" i="10"/>
  <c r="L90" i="10"/>
  <c r="K90" i="10"/>
  <c r="I90" i="10"/>
  <c r="H90" i="10"/>
  <c r="G90" i="10"/>
  <c r="F90" i="10"/>
  <c r="E90" i="10"/>
  <c r="D90" i="10"/>
  <c r="C90" i="10"/>
  <c r="R89" i="10"/>
  <c r="Q89" i="10"/>
  <c r="P89" i="10"/>
  <c r="O89" i="10"/>
  <c r="N89" i="10"/>
  <c r="M89" i="10"/>
  <c r="L89" i="10"/>
  <c r="K89" i="10"/>
  <c r="I89" i="10"/>
  <c r="H89" i="10"/>
  <c r="G89" i="10"/>
  <c r="F89" i="10"/>
  <c r="E89" i="10"/>
  <c r="D89" i="10"/>
  <c r="C89" i="10"/>
  <c r="R88" i="10"/>
  <c r="Q88" i="10"/>
  <c r="P88" i="10"/>
  <c r="O88" i="10"/>
  <c r="N88" i="10"/>
  <c r="M88" i="10"/>
  <c r="L88" i="10"/>
  <c r="K88" i="10"/>
  <c r="I88" i="10"/>
  <c r="H88" i="10"/>
  <c r="G88" i="10"/>
  <c r="F88" i="10"/>
  <c r="E88" i="10"/>
  <c r="D88" i="10"/>
  <c r="C88" i="10"/>
  <c r="R87" i="10"/>
  <c r="Q87" i="10"/>
  <c r="P87" i="10"/>
  <c r="O87" i="10"/>
  <c r="N87" i="10"/>
  <c r="M87" i="10"/>
  <c r="L87" i="10"/>
  <c r="K87" i="10"/>
  <c r="I87" i="10"/>
  <c r="H87" i="10"/>
  <c r="G87" i="10"/>
  <c r="F87" i="10"/>
  <c r="E87" i="10"/>
  <c r="D87" i="10"/>
  <c r="C87" i="10"/>
  <c r="R86" i="10"/>
  <c r="Q86" i="10"/>
  <c r="P86" i="10"/>
  <c r="O86" i="10"/>
  <c r="N86" i="10"/>
  <c r="M86" i="10"/>
  <c r="L86" i="10"/>
  <c r="K86" i="10"/>
  <c r="I86" i="10"/>
  <c r="H86" i="10"/>
  <c r="G86" i="10"/>
  <c r="F86" i="10"/>
  <c r="E86" i="10"/>
  <c r="D86" i="10"/>
  <c r="C86" i="10"/>
  <c r="R85" i="10"/>
  <c r="Q85" i="10"/>
  <c r="P85" i="10"/>
  <c r="O85" i="10"/>
  <c r="N85" i="10"/>
  <c r="M85" i="10"/>
  <c r="L85" i="10"/>
  <c r="K85" i="10"/>
  <c r="I85" i="10"/>
  <c r="H85" i="10"/>
  <c r="G85" i="10"/>
  <c r="F85" i="10"/>
  <c r="E85" i="10"/>
  <c r="D85" i="10"/>
  <c r="C85" i="10"/>
  <c r="R84" i="10"/>
  <c r="Q84" i="10"/>
  <c r="P84" i="10"/>
  <c r="O84" i="10"/>
  <c r="N84" i="10"/>
  <c r="M84" i="10"/>
  <c r="L84" i="10"/>
  <c r="K84" i="10"/>
  <c r="I84" i="10"/>
  <c r="H84" i="10"/>
  <c r="G84" i="10"/>
  <c r="F84" i="10"/>
  <c r="E84" i="10"/>
  <c r="D84" i="10"/>
  <c r="C84" i="10"/>
  <c r="R80" i="10"/>
  <c r="Q80" i="10"/>
  <c r="P80" i="10"/>
  <c r="O80" i="10"/>
  <c r="N80" i="10"/>
  <c r="M80" i="10"/>
  <c r="L80" i="10"/>
  <c r="K80" i="10"/>
  <c r="R76" i="10"/>
  <c r="Q76" i="10"/>
  <c r="P76" i="10"/>
  <c r="O76" i="10"/>
  <c r="N76" i="10"/>
  <c r="M76" i="10"/>
  <c r="L76" i="10"/>
  <c r="K76" i="10"/>
  <c r="I76" i="10"/>
  <c r="H76" i="10"/>
  <c r="G76" i="10"/>
  <c r="F76" i="10"/>
  <c r="E76" i="10"/>
  <c r="D76" i="10"/>
  <c r="C76" i="10"/>
  <c r="R75" i="10"/>
  <c r="Q75" i="10"/>
  <c r="P75" i="10"/>
  <c r="O75" i="10"/>
  <c r="N75" i="10"/>
  <c r="M75" i="10"/>
  <c r="L75" i="10"/>
  <c r="K75" i="10"/>
  <c r="I75" i="10"/>
  <c r="H75" i="10"/>
  <c r="G75" i="10"/>
  <c r="F75" i="10"/>
  <c r="E75" i="10"/>
  <c r="D75" i="10"/>
  <c r="C75" i="10"/>
  <c r="R74" i="10"/>
  <c r="Q74" i="10"/>
  <c r="P74" i="10"/>
  <c r="O74" i="10"/>
  <c r="N74" i="10"/>
  <c r="M74" i="10"/>
  <c r="L74" i="10"/>
  <c r="K74" i="10"/>
  <c r="I74" i="10"/>
  <c r="H74" i="10"/>
  <c r="G74" i="10"/>
  <c r="F74" i="10"/>
  <c r="E74" i="10"/>
  <c r="D74" i="10"/>
  <c r="C74" i="10"/>
  <c r="R73" i="10"/>
  <c r="Q73" i="10"/>
  <c r="P73" i="10"/>
  <c r="O73" i="10"/>
  <c r="N73" i="10"/>
  <c r="M73" i="10"/>
  <c r="L73" i="10"/>
  <c r="K73" i="10"/>
  <c r="I73" i="10"/>
  <c r="H73" i="10"/>
  <c r="G73" i="10"/>
  <c r="F73" i="10"/>
  <c r="E73" i="10"/>
  <c r="D73" i="10"/>
  <c r="C73" i="10"/>
  <c r="R72" i="10"/>
  <c r="Q72" i="10"/>
  <c r="P72" i="10"/>
  <c r="O72" i="10"/>
  <c r="N72" i="10"/>
  <c r="M72" i="10"/>
  <c r="L72" i="10"/>
  <c r="K72" i="10"/>
  <c r="I72" i="10"/>
  <c r="H72" i="10"/>
  <c r="G72" i="10"/>
  <c r="F72" i="10"/>
  <c r="E72" i="10"/>
  <c r="D72" i="10"/>
  <c r="C72" i="10"/>
  <c r="R71" i="10"/>
  <c r="Q71" i="10"/>
  <c r="P71" i="10"/>
  <c r="O71" i="10"/>
  <c r="N71" i="10"/>
  <c r="M71" i="10"/>
  <c r="L71" i="10"/>
  <c r="K71" i="10"/>
  <c r="I71" i="10"/>
  <c r="H71" i="10"/>
  <c r="G71" i="10"/>
  <c r="F71" i="10"/>
  <c r="E71" i="10"/>
  <c r="D71" i="10"/>
  <c r="C71" i="10"/>
  <c r="R70" i="10"/>
  <c r="Q70" i="10"/>
  <c r="P70" i="10"/>
  <c r="O70" i="10"/>
  <c r="N70" i="10"/>
  <c r="M70" i="10"/>
  <c r="L70" i="10"/>
  <c r="K70" i="10"/>
  <c r="I70" i="10"/>
  <c r="H70" i="10"/>
  <c r="G70" i="10"/>
  <c r="F70" i="10"/>
  <c r="E70" i="10"/>
  <c r="D70" i="10"/>
  <c r="C70" i="10"/>
  <c r="R69" i="10"/>
  <c r="Q69" i="10"/>
  <c r="P69" i="10"/>
  <c r="O69" i="10"/>
  <c r="N69" i="10"/>
  <c r="M69" i="10"/>
  <c r="L69" i="10"/>
  <c r="K69" i="10"/>
  <c r="I69" i="10"/>
  <c r="H69" i="10"/>
  <c r="G69" i="10"/>
  <c r="F69" i="10"/>
  <c r="E69" i="10"/>
  <c r="D69" i="10"/>
  <c r="C69" i="10"/>
  <c r="R68" i="10"/>
  <c r="Q68" i="10"/>
  <c r="P68" i="10"/>
  <c r="O68" i="10"/>
  <c r="N68" i="10"/>
  <c r="M68" i="10"/>
  <c r="L68" i="10"/>
  <c r="K68" i="10"/>
  <c r="I68" i="10"/>
  <c r="H68" i="10"/>
  <c r="G68" i="10"/>
  <c r="F68" i="10"/>
  <c r="E68" i="10"/>
  <c r="D68" i="10"/>
  <c r="C68" i="10"/>
  <c r="R43" i="10"/>
  <c r="Q43" i="10"/>
  <c r="P43" i="10"/>
  <c r="O43" i="10"/>
  <c r="N43" i="10"/>
  <c r="M43" i="10"/>
  <c r="L43" i="10"/>
  <c r="K43" i="10"/>
  <c r="I43" i="10"/>
  <c r="H43" i="10"/>
  <c r="G43" i="10"/>
  <c r="F43" i="10"/>
  <c r="E43" i="10"/>
  <c r="D43" i="10"/>
  <c r="C43" i="10"/>
  <c r="R42" i="10"/>
  <c r="Q42" i="10"/>
  <c r="P42" i="10"/>
  <c r="O42" i="10"/>
  <c r="N42" i="10"/>
  <c r="M42" i="10"/>
  <c r="L42" i="10"/>
  <c r="K42" i="10"/>
  <c r="I42" i="10"/>
  <c r="H42" i="10"/>
  <c r="G42" i="10"/>
  <c r="F42" i="10"/>
  <c r="E42" i="10"/>
  <c r="D42" i="10"/>
  <c r="C42" i="10"/>
  <c r="R41" i="10"/>
  <c r="Q41" i="10"/>
  <c r="P41" i="10"/>
  <c r="O41" i="10"/>
  <c r="N41" i="10"/>
  <c r="M41" i="10"/>
  <c r="L41" i="10"/>
  <c r="K41" i="10"/>
  <c r="I41" i="10"/>
  <c r="H41" i="10"/>
  <c r="G41" i="10"/>
  <c r="F41" i="10"/>
  <c r="E41" i="10"/>
  <c r="D41" i="10"/>
  <c r="C41" i="10"/>
  <c r="R40" i="10"/>
  <c r="Q40" i="10"/>
  <c r="P40" i="10"/>
  <c r="O40" i="10"/>
  <c r="N40" i="10"/>
  <c r="M40" i="10"/>
  <c r="L40" i="10"/>
  <c r="K40" i="10"/>
  <c r="I40" i="10"/>
  <c r="H40" i="10"/>
  <c r="G40" i="10"/>
  <c r="F40" i="10"/>
  <c r="E40" i="10"/>
  <c r="D40" i="10"/>
  <c r="C40" i="10"/>
  <c r="R39" i="10"/>
  <c r="Q39" i="10"/>
  <c r="P39" i="10"/>
  <c r="O39" i="10"/>
  <c r="N39" i="10"/>
  <c r="M39" i="10"/>
  <c r="L39" i="10"/>
  <c r="K39" i="10"/>
  <c r="I39" i="10"/>
  <c r="H39" i="10"/>
  <c r="G39" i="10"/>
  <c r="F39" i="10"/>
  <c r="E39" i="10"/>
  <c r="D39" i="10"/>
  <c r="C39" i="10"/>
  <c r="R38" i="10"/>
  <c r="Q38" i="10"/>
  <c r="P38" i="10"/>
  <c r="O38" i="10"/>
  <c r="N38" i="10"/>
  <c r="M38" i="10"/>
  <c r="L38" i="10"/>
  <c r="K38" i="10"/>
  <c r="I38" i="10"/>
  <c r="H38" i="10"/>
  <c r="G38" i="10"/>
  <c r="F38" i="10"/>
  <c r="E38" i="10"/>
  <c r="D38" i="10"/>
  <c r="C38" i="10"/>
  <c r="R37" i="10"/>
  <c r="Q37" i="10"/>
  <c r="P37" i="10"/>
  <c r="O37" i="10"/>
  <c r="N37" i="10"/>
  <c r="M37" i="10"/>
  <c r="L37" i="10"/>
  <c r="K37" i="10"/>
  <c r="I37" i="10"/>
  <c r="H37" i="10"/>
  <c r="G37" i="10"/>
  <c r="F37" i="10"/>
  <c r="E37" i="10"/>
  <c r="D37" i="10"/>
  <c r="C37" i="10"/>
  <c r="R36" i="10"/>
  <c r="Q36" i="10"/>
  <c r="P36" i="10"/>
  <c r="O36" i="10"/>
  <c r="N36" i="10"/>
  <c r="M36" i="10"/>
  <c r="L36" i="10"/>
  <c r="K36" i="10"/>
  <c r="I36" i="10"/>
  <c r="H36" i="10"/>
  <c r="G36" i="10"/>
  <c r="F36" i="10"/>
  <c r="E36" i="10"/>
  <c r="D36" i="10"/>
  <c r="C36" i="10"/>
  <c r="R31" i="10"/>
  <c r="Q31" i="10"/>
  <c r="P31" i="10"/>
  <c r="O31" i="10"/>
  <c r="N31" i="10"/>
  <c r="M31" i="10"/>
  <c r="L31" i="10"/>
  <c r="K31" i="10"/>
  <c r="I31" i="10"/>
  <c r="H31" i="10"/>
  <c r="G31" i="10"/>
  <c r="F31" i="10"/>
  <c r="E31" i="10"/>
  <c r="D31" i="10"/>
  <c r="R29" i="10"/>
  <c r="Q29" i="10"/>
  <c r="P29" i="10"/>
  <c r="O29" i="10"/>
  <c r="N29" i="10"/>
  <c r="M29" i="10"/>
  <c r="L29" i="10"/>
  <c r="K29" i="10"/>
  <c r="I29" i="10"/>
  <c r="H29" i="10"/>
  <c r="G29" i="10"/>
  <c r="F29" i="10"/>
  <c r="E29" i="10"/>
  <c r="D29" i="10"/>
  <c r="R28" i="10"/>
  <c r="Q28" i="10"/>
  <c r="P28" i="10"/>
  <c r="O28" i="10"/>
  <c r="N28" i="10"/>
  <c r="M28" i="10"/>
  <c r="L28" i="10"/>
  <c r="K28" i="10"/>
  <c r="I28" i="10"/>
  <c r="H28" i="10"/>
  <c r="G28" i="10"/>
  <c r="F28" i="10"/>
  <c r="E28" i="10"/>
  <c r="D28" i="10"/>
  <c r="R27" i="10"/>
  <c r="Q27" i="10"/>
  <c r="P27" i="10"/>
  <c r="O27" i="10"/>
  <c r="N27" i="10"/>
  <c r="M27" i="10"/>
  <c r="L27" i="10"/>
  <c r="K27" i="10"/>
  <c r="I27" i="10"/>
  <c r="H27" i="10"/>
  <c r="G27" i="10"/>
  <c r="F27" i="10"/>
  <c r="E27" i="10"/>
  <c r="D27" i="10"/>
  <c r="R26" i="10"/>
  <c r="Q26" i="10"/>
  <c r="P26" i="10"/>
  <c r="O26" i="10"/>
  <c r="N26" i="10"/>
  <c r="M26" i="10"/>
  <c r="L26" i="10"/>
  <c r="K26" i="10"/>
  <c r="I26" i="10"/>
  <c r="H26" i="10"/>
  <c r="G26" i="10"/>
  <c r="F26" i="10"/>
  <c r="E26" i="10"/>
  <c r="D26" i="10"/>
  <c r="R25" i="10"/>
  <c r="Q25" i="10"/>
  <c r="P25" i="10"/>
  <c r="O25" i="10"/>
  <c r="N25" i="10"/>
  <c r="M25" i="10"/>
  <c r="L25" i="10"/>
  <c r="K25" i="10"/>
  <c r="I25" i="10"/>
  <c r="H25" i="10"/>
  <c r="G25" i="10"/>
  <c r="F25" i="10"/>
  <c r="E25" i="10"/>
  <c r="D25" i="10"/>
  <c r="R24" i="10"/>
  <c r="Q24" i="10"/>
  <c r="P24" i="10"/>
  <c r="O24" i="10"/>
  <c r="N24" i="10"/>
  <c r="M24" i="10"/>
  <c r="L24" i="10"/>
  <c r="K24" i="10"/>
  <c r="I24" i="10"/>
  <c r="H24" i="10"/>
  <c r="G24" i="10"/>
  <c r="F24" i="10"/>
  <c r="E24" i="10"/>
  <c r="D24" i="10"/>
  <c r="R23" i="10"/>
  <c r="Q23" i="10"/>
  <c r="P23" i="10"/>
  <c r="O23" i="10"/>
  <c r="N23" i="10"/>
  <c r="M23" i="10"/>
  <c r="L23" i="10"/>
  <c r="K23" i="10"/>
  <c r="I23" i="10"/>
  <c r="H23" i="10"/>
  <c r="G23" i="10"/>
  <c r="F23" i="10"/>
  <c r="E23" i="10"/>
  <c r="D23" i="10"/>
  <c r="R22" i="10"/>
  <c r="Q22" i="10"/>
  <c r="P22" i="10"/>
  <c r="O22" i="10"/>
  <c r="N22" i="10"/>
  <c r="M22" i="10"/>
  <c r="L22" i="10"/>
  <c r="K22" i="10"/>
  <c r="I22" i="10"/>
  <c r="H22" i="10"/>
  <c r="G22" i="10"/>
  <c r="F22" i="10"/>
  <c r="E22" i="10"/>
  <c r="D22" i="10"/>
  <c r="R21" i="10"/>
  <c r="Q21" i="10"/>
  <c r="P21" i="10"/>
  <c r="O21" i="10"/>
  <c r="N21" i="10"/>
  <c r="M21" i="10"/>
  <c r="L21" i="10"/>
  <c r="K21" i="10"/>
  <c r="I21" i="10"/>
  <c r="H21" i="10"/>
  <c r="G21" i="10"/>
  <c r="F21" i="10"/>
  <c r="E21" i="10"/>
  <c r="D21" i="10"/>
  <c r="R20" i="10"/>
  <c r="Q20" i="10"/>
  <c r="P20" i="10"/>
  <c r="O20" i="10"/>
  <c r="N20" i="10"/>
  <c r="M20" i="10"/>
  <c r="L20" i="10"/>
  <c r="K20" i="10"/>
  <c r="I20" i="10"/>
  <c r="H20" i="10"/>
  <c r="G20" i="10"/>
  <c r="F20" i="10"/>
  <c r="E20" i="10"/>
  <c r="D20" i="10"/>
  <c r="R19" i="10"/>
  <c r="Q19" i="10"/>
  <c r="P19" i="10"/>
  <c r="O19" i="10"/>
  <c r="N19" i="10"/>
  <c r="M19" i="10"/>
  <c r="L19" i="10"/>
  <c r="K19" i="10"/>
  <c r="I19" i="10"/>
  <c r="H19" i="10"/>
  <c r="G19" i="10"/>
  <c r="F19" i="10"/>
  <c r="E19" i="10"/>
  <c r="D19" i="10"/>
  <c r="R18" i="10"/>
  <c r="Q18" i="10"/>
  <c r="P18" i="10"/>
  <c r="O18" i="10"/>
  <c r="N18" i="10"/>
  <c r="M18" i="10"/>
  <c r="L18" i="10"/>
  <c r="K18" i="10"/>
  <c r="I18" i="10"/>
  <c r="H18" i="10"/>
  <c r="G18" i="10"/>
  <c r="F18" i="10"/>
  <c r="E18" i="10"/>
  <c r="D18" i="10"/>
  <c r="R17" i="10"/>
  <c r="Q17" i="10"/>
  <c r="P17" i="10"/>
  <c r="O17" i="10"/>
  <c r="N17" i="10"/>
  <c r="M17" i="10"/>
  <c r="L17" i="10"/>
  <c r="K17" i="10"/>
  <c r="I17" i="10"/>
  <c r="H17" i="10"/>
  <c r="G17" i="10"/>
  <c r="F17" i="10"/>
  <c r="E17" i="10"/>
  <c r="D17" i="10"/>
  <c r="R16" i="10"/>
  <c r="Q16" i="10"/>
  <c r="P16" i="10"/>
  <c r="O16" i="10"/>
  <c r="N16" i="10"/>
  <c r="M16" i="10"/>
  <c r="L16" i="10"/>
  <c r="K16" i="10"/>
  <c r="I16" i="10"/>
  <c r="H16" i="10"/>
  <c r="G16" i="10"/>
  <c r="F16" i="10"/>
  <c r="E16" i="10"/>
  <c r="D16" i="10"/>
  <c r="R15" i="10"/>
  <c r="Q15" i="10"/>
  <c r="P15" i="10"/>
  <c r="O15" i="10"/>
  <c r="N15" i="10"/>
  <c r="M15" i="10"/>
  <c r="L15" i="10"/>
  <c r="K15" i="10"/>
  <c r="I15" i="10"/>
  <c r="H15" i="10"/>
  <c r="G15" i="10"/>
  <c r="F15" i="10"/>
  <c r="E15" i="10"/>
  <c r="D15" i="10"/>
  <c r="R14" i="10"/>
  <c r="Q14" i="10"/>
  <c r="P14" i="10"/>
  <c r="O14" i="10"/>
  <c r="N14" i="10"/>
  <c r="M14" i="10"/>
  <c r="L14" i="10"/>
  <c r="K14" i="10"/>
  <c r="I14" i="10"/>
  <c r="H14" i="10"/>
  <c r="G14" i="10"/>
  <c r="F14" i="10"/>
  <c r="E14" i="10"/>
  <c r="D14" i="10"/>
  <c r="R13" i="10"/>
  <c r="Q13" i="10"/>
  <c r="P13" i="10"/>
  <c r="O13" i="10"/>
  <c r="N13" i="10"/>
  <c r="M13" i="10"/>
  <c r="L13" i="10"/>
  <c r="K13" i="10"/>
  <c r="I13" i="10"/>
  <c r="H13" i="10"/>
  <c r="G13" i="10"/>
  <c r="F13" i="10"/>
  <c r="E13" i="10"/>
  <c r="D13" i="10"/>
  <c r="R12" i="10"/>
  <c r="Q12" i="10"/>
  <c r="P12" i="10"/>
  <c r="O12" i="10"/>
  <c r="N12" i="10"/>
  <c r="M12" i="10"/>
  <c r="L12" i="10"/>
  <c r="K12" i="10"/>
  <c r="I12" i="10"/>
  <c r="H12" i="10"/>
  <c r="G12" i="10"/>
  <c r="F12" i="10"/>
  <c r="E12" i="10"/>
  <c r="D12" i="10"/>
  <c r="R11" i="10"/>
  <c r="Q11" i="10"/>
  <c r="P11" i="10"/>
  <c r="O11" i="10"/>
  <c r="N11" i="10"/>
  <c r="M11" i="10"/>
  <c r="L11" i="10"/>
  <c r="K11" i="10"/>
  <c r="I11" i="10"/>
  <c r="H11" i="10"/>
  <c r="G11" i="10"/>
  <c r="F11" i="10"/>
  <c r="E11" i="10"/>
  <c r="D11" i="10"/>
  <c r="R10" i="10"/>
  <c r="Q10" i="10"/>
  <c r="P10" i="10"/>
  <c r="O10" i="10"/>
  <c r="N10" i="10"/>
  <c r="M10" i="10"/>
  <c r="L10" i="10"/>
  <c r="K10" i="10"/>
  <c r="I10" i="10"/>
  <c r="H10" i="10"/>
  <c r="G10" i="10"/>
  <c r="F10" i="10"/>
  <c r="E10" i="10"/>
  <c r="D10" i="10"/>
  <c r="R9" i="10"/>
  <c r="Q9" i="10"/>
  <c r="P9" i="10"/>
  <c r="O9" i="10"/>
  <c r="N9" i="10"/>
  <c r="M9" i="10"/>
  <c r="L9" i="10"/>
  <c r="K9" i="10"/>
  <c r="I9" i="10"/>
  <c r="H9" i="10"/>
  <c r="G9" i="10"/>
  <c r="F9" i="10"/>
  <c r="E9" i="10"/>
  <c r="D9" i="10"/>
  <c r="R8" i="10"/>
  <c r="Q8" i="10"/>
  <c r="P8" i="10"/>
  <c r="O8" i="10"/>
  <c r="N8" i="10"/>
  <c r="M8" i="10"/>
  <c r="L8" i="10"/>
  <c r="K8" i="10"/>
  <c r="I8" i="10"/>
  <c r="H8" i="10"/>
  <c r="G8" i="10"/>
  <c r="F8" i="10"/>
  <c r="E8" i="10"/>
  <c r="D8" i="10"/>
  <c r="R7" i="10"/>
  <c r="Q7" i="10"/>
  <c r="O7" i="10"/>
  <c r="N7" i="10"/>
  <c r="M7" i="10"/>
  <c r="L7" i="10"/>
  <c r="K7" i="10"/>
  <c r="I7" i="10"/>
  <c r="H7" i="10"/>
  <c r="G7" i="10"/>
  <c r="F7" i="10"/>
  <c r="E7" i="10"/>
  <c r="D7" i="10"/>
  <c r="Q6" i="10"/>
  <c r="P6" i="10"/>
  <c r="O6" i="10"/>
  <c r="N6" i="10"/>
  <c r="M6" i="10"/>
  <c r="L6" i="10"/>
  <c r="K6" i="10"/>
  <c r="H6" i="10"/>
  <c r="G6" i="10"/>
  <c r="F6" i="10"/>
  <c r="E6" i="10"/>
  <c r="D6" i="10"/>
  <c r="C107" i="9"/>
  <c r="D107" i="9"/>
  <c r="E107" i="9"/>
  <c r="F107" i="9"/>
  <c r="G107" i="9"/>
  <c r="H107" i="9"/>
  <c r="I107" i="9"/>
  <c r="K107" i="9"/>
  <c r="L107" i="9"/>
  <c r="M107" i="9"/>
  <c r="N107" i="9"/>
  <c r="O107" i="9"/>
  <c r="P107" i="9"/>
  <c r="Q107" i="9"/>
  <c r="R107" i="9"/>
  <c r="R102" i="9"/>
  <c r="R103" i="9"/>
  <c r="R104" i="9"/>
  <c r="Q102" i="9"/>
  <c r="Q103" i="9"/>
  <c r="Q104" i="9"/>
  <c r="P102" i="9"/>
  <c r="P103" i="9"/>
  <c r="P104" i="9"/>
  <c r="O102" i="9"/>
  <c r="O103" i="9"/>
  <c r="O104" i="9"/>
  <c r="N102" i="9"/>
  <c r="N103" i="9"/>
  <c r="N104" i="9"/>
  <c r="M102" i="9"/>
  <c r="M103" i="9"/>
  <c r="M104" i="9"/>
  <c r="L102" i="9"/>
  <c r="L103" i="9"/>
  <c r="L104" i="9"/>
  <c r="K102" i="9"/>
  <c r="K103" i="9"/>
  <c r="K104" i="9"/>
  <c r="I102" i="9"/>
  <c r="I103" i="9"/>
  <c r="I104" i="9"/>
  <c r="H102" i="9"/>
  <c r="H103" i="9"/>
  <c r="H104" i="9"/>
  <c r="G102" i="9"/>
  <c r="G103" i="9"/>
  <c r="G104" i="9"/>
  <c r="F102" i="9"/>
  <c r="F103" i="9"/>
  <c r="F104" i="9"/>
  <c r="E102" i="9"/>
  <c r="E103" i="9"/>
  <c r="E104" i="9"/>
  <c r="D102" i="9"/>
  <c r="D103" i="9"/>
  <c r="D104" i="9"/>
  <c r="C102" i="9"/>
  <c r="C103" i="9"/>
  <c r="C104" i="9"/>
  <c r="R95" i="9"/>
  <c r="R96" i="9"/>
  <c r="R97" i="9"/>
  <c r="R98" i="9"/>
  <c r="Q95" i="9"/>
  <c r="Q96" i="9"/>
  <c r="Q97" i="9"/>
  <c r="Q98" i="9"/>
  <c r="P95" i="9"/>
  <c r="P96" i="9"/>
  <c r="P97" i="9"/>
  <c r="P98" i="9"/>
  <c r="O95" i="9"/>
  <c r="O96" i="9"/>
  <c r="O97" i="9"/>
  <c r="O98" i="9"/>
  <c r="N95" i="9"/>
  <c r="N96" i="9"/>
  <c r="N97" i="9"/>
  <c r="N98" i="9"/>
  <c r="M95" i="9"/>
  <c r="M96" i="9"/>
  <c r="M97" i="9"/>
  <c r="M98" i="9"/>
  <c r="L95" i="9"/>
  <c r="L96" i="9"/>
  <c r="L97" i="9"/>
  <c r="L98" i="9"/>
  <c r="K95" i="9"/>
  <c r="K96" i="9"/>
  <c r="K97" i="9"/>
  <c r="K98" i="9"/>
  <c r="I95" i="9"/>
  <c r="I96" i="9"/>
  <c r="I97" i="9"/>
  <c r="I98" i="9"/>
  <c r="H95" i="9"/>
  <c r="H96" i="9"/>
  <c r="H97" i="9"/>
  <c r="H98" i="9"/>
  <c r="G95" i="9"/>
  <c r="G96" i="9"/>
  <c r="G97" i="9"/>
  <c r="G98" i="9"/>
  <c r="F95" i="9"/>
  <c r="F96" i="9"/>
  <c r="F97" i="9"/>
  <c r="F98" i="9"/>
  <c r="E95" i="9"/>
  <c r="E96" i="9"/>
  <c r="E97" i="9"/>
  <c r="E98" i="9"/>
  <c r="D95" i="9"/>
  <c r="D96" i="9"/>
  <c r="D97" i="9"/>
  <c r="D98" i="9"/>
  <c r="C95" i="9"/>
  <c r="C96" i="9"/>
  <c r="C97" i="9"/>
  <c r="C98" i="9"/>
  <c r="R75" i="9"/>
  <c r="R76" i="9"/>
  <c r="R78" i="9"/>
  <c r="R79" i="9"/>
  <c r="R83" i="9"/>
  <c r="R84" i="9"/>
  <c r="R85" i="9"/>
  <c r="R86" i="9"/>
  <c r="Q75" i="9"/>
  <c r="Q76" i="9"/>
  <c r="Q78" i="9"/>
  <c r="Q79" i="9"/>
  <c r="Q83" i="9"/>
  <c r="Q84" i="9"/>
  <c r="Q85" i="9"/>
  <c r="Q86" i="9"/>
  <c r="P75" i="9"/>
  <c r="P76" i="9"/>
  <c r="P78" i="9"/>
  <c r="P79" i="9"/>
  <c r="P83" i="9"/>
  <c r="P84" i="9"/>
  <c r="P85" i="9"/>
  <c r="P86" i="9"/>
  <c r="O75" i="9"/>
  <c r="O76" i="9"/>
  <c r="O78" i="9"/>
  <c r="O79" i="9"/>
  <c r="O83" i="9"/>
  <c r="O84" i="9"/>
  <c r="O85" i="9"/>
  <c r="O86" i="9"/>
  <c r="N75" i="9"/>
  <c r="N76" i="9"/>
  <c r="N78" i="9"/>
  <c r="N79" i="9"/>
  <c r="N83" i="9"/>
  <c r="N84" i="9"/>
  <c r="N85" i="9"/>
  <c r="N86" i="9"/>
  <c r="M75" i="9"/>
  <c r="M76" i="9"/>
  <c r="M78" i="9"/>
  <c r="M79" i="9"/>
  <c r="M83" i="9"/>
  <c r="M84" i="9"/>
  <c r="M85" i="9"/>
  <c r="M86" i="9"/>
  <c r="L75" i="9"/>
  <c r="L76" i="9"/>
  <c r="L78" i="9"/>
  <c r="L79" i="9"/>
  <c r="L83" i="9"/>
  <c r="L84" i="9"/>
  <c r="L85" i="9"/>
  <c r="L86" i="9"/>
  <c r="K75" i="9"/>
  <c r="K76" i="9"/>
  <c r="K78" i="9"/>
  <c r="K79" i="9"/>
  <c r="K83" i="9"/>
  <c r="K84" i="9"/>
  <c r="K85" i="9"/>
  <c r="K86" i="9"/>
  <c r="I75" i="9"/>
  <c r="I76" i="9"/>
  <c r="I78" i="9"/>
  <c r="I79" i="9"/>
  <c r="I83" i="9"/>
  <c r="I84" i="9"/>
  <c r="I85" i="9"/>
  <c r="I86" i="9"/>
  <c r="H75" i="9"/>
  <c r="H76" i="9"/>
  <c r="H78" i="9"/>
  <c r="H79" i="9"/>
  <c r="H83" i="9"/>
  <c r="H84" i="9"/>
  <c r="H85" i="9"/>
  <c r="H86" i="9"/>
  <c r="G75" i="9"/>
  <c r="G76" i="9"/>
  <c r="G78" i="9"/>
  <c r="G79" i="9"/>
  <c r="G83" i="9"/>
  <c r="G84" i="9"/>
  <c r="G85" i="9"/>
  <c r="G86" i="9"/>
  <c r="F75" i="9"/>
  <c r="F76" i="9"/>
  <c r="F78" i="9"/>
  <c r="F79" i="9"/>
  <c r="F83" i="9"/>
  <c r="F84" i="9"/>
  <c r="F85" i="9"/>
  <c r="F86" i="9"/>
  <c r="E75" i="9"/>
  <c r="E76" i="9"/>
  <c r="E78" i="9"/>
  <c r="E79" i="9"/>
  <c r="E83" i="9"/>
  <c r="E84" i="9"/>
  <c r="E85" i="9"/>
  <c r="E86" i="9"/>
  <c r="D75" i="9"/>
  <c r="D76" i="9"/>
  <c r="D78" i="9"/>
  <c r="D79" i="9"/>
  <c r="D83" i="9"/>
  <c r="D84" i="9"/>
  <c r="D85" i="9"/>
  <c r="D86" i="9"/>
  <c r="C75" i="9"/>
  <c r="C76" i="9"/>
  <c r="C78" i="9"/>
  <c r="C79" i="9"/>
  <c r="C83" i="9"/>
  <c r="C84" i="9"/>
  <c r="C85" i="9"/>
  <c r="C86" i="9"/>
  <c r="R41" i="9"/>
  <c r="R42" i="9"/>
  <c r="R43" i="9"/>
  <c r="R67" i="9"/>
  <c r="Q41" i="9"/>
  <c r="Q42" i="9"/>
  <c r="Q43" i="9"/>
  <c r="Q67" i="9"/>
  <c r="P41" i="9"/>
  <c r="P42" i="9"/>
  <c r="P43" i="9"/>
  <c r="P67" i="9"/>
  <c r="O41" i="9"/>
  <c r="O42" i="9"/>
  <c r="O43" i="9"/>
  <c r="O67" i="9"/>
  <c r="N41" i="9"/>
  <c r="N42" i="9"/>
  <c r="N43" i="9"/>
  <c r="N67" i="9"/>
  <c r="M41" i="9"/>
  <c r="M42" i="9"/>
  <c r="M43" i="9"/>
  <c r="M67" i="9"/>
  <c r="L41" i="9"/>
  <c r="L42" i="9"/>
  <c r="L43" i="9"/>
  <c r="L67" i="9"/>
  <c r="K41" i="9"/>
  <c r="K42" i="9"/>
  <c r="K43" i="9"/>
  <c r="K67" i="9"/>
  <c r="I41" i="9"/>
  <c r="I42" i="9"/>
  <c r="I43" i="9"/>
  <c r="I67" i="9"/>
  <c r="H41" i="9"/>
  <c r="H42" i="9"/>
  <c r="H43" i="9"/>
  <c r="H67" i="9"/>
  <c r="G41" i="9"/>
  <c r="G42" i="9"/>
  <c r="G43" i="9"/>
  <c r="G67" i="9"/>
  <c r="F41" i="9"/>
  <c r="F42" i="9"/>
  <c r="F43" i="9"/>
  <c r="F67" i="9"/>
  <c r="E41" i="9"/>
  <c r="E42" i="9"/>
  <c r="E43" i="9"/>
  <c r="E67" i="9"/>
  <c r="D41" i="9"/>
  <c r="D42" i="9"/>
  <c r="D43" i="9"/>
  <c r="D67" i="9"/>
  <c r="C41" i="9"/>
  <c r="C42" i="9"/>
  <c r="C43" i="9"/>
  <c r="C67" i="9"/>
  <c r="R17" i="9"/>
  <c r="R18" i="9"/>
  <c r="R19" i="9"/>
  <c r="R20" i="9"/>
  <c r="R21" i="9"/>
  <c r="R22" i="9"/>
  <c r="Q17" i="9"/>
  <c r="Q18" i="9"/>
  <c r="Q19" i="9"/>
  <c r="Q20" i="9"/>
  <c r="Q21" i="9"/>
  <c r="Q22" i="9"/>
  <c r="P17" i="9"/>
  <c r="P18" i="9"/>
  <c r="P19" i="9"/>
  <c r="P20" i="9"/>
  <c r="P21" i="9"/>
  <c r="P22" i="9"/>
  <c r="O17" i="9"/>
  <c r="O18" i="9"/>
  <c r="O19" i="9"/>
  <c r="O20" i="9"/>
  <c r="O21" i="9"/>
  <c r="O22" i="9"/>
  <c r="N17" i="9"/>
  <c r="N18" i="9"/>
  <c r="N19" i="9"/>
  <c r="N20" i="9"/>
  <c r="N21" i="9"/>
  <c r="N22" i="9"/>
  <c r="M17" i="9"/>
  <c r="M18" i="9"/>
  <c r="M19" i="9"/>
  <c r="M20" i="9"/>
  <c r="M21" i="9"/>
  <c r="M22" i="9"/>
  <c r="L17" i="9"/>
  <c r="L18" i="9"/>
  <c r="L19" i="9"/>
  <c r="L20" i="9"/>
  <c r="L21" i="9"/>
  <c r="L22" i="9"/>
  <c r="K17" i="9"/>
  <c r="K18" i="9"/>
  <c r="K19" i="9"/>
  <c r="K20" i="9"/>
  <c r="K21" i="9"/>
  <c r="K22" i="9"/>
  <c r="I17" i="9"/>
  <c r="I18" i="9"/>
  <c r="I19" i="9"/>
  <c r="I20" i="9"/>
  <c r="I21" i="9"/>
  <c r="I22" i="9"/>
  <c r="H17" i="9"/>
  <c r="H18" i="9"/>
  <c r="H19" i="9"/>
  <c r="H20" i="9"/>
  <c r="H21" i="9"/>
  <c r="H22" i="9"/>
  <c r="G17" i="9"/>
  <c r="G18" i="9"/>
  <c r="G19" i="9"/>
  <c r="G20" i="9"/>
  <c r="G21" i="9"/>
  <c r="G22" i="9"/>
  <c r="F17" i="9"/>
  <c r="F18" i="9"/>
  <c r="F19" i="9"/>
  <c r="F20" i="9"/>
  <c r="F21" i="9"/>
  <c r="F22" i="9"/>
  <c r="E17" i="9"/>
  <c r="E18" i="9"/>
  <c r="E19" i="9"/>
  <c r="E20" i="9"/>
  <c r="E21" i="9"/>
  <c r="E22" i="9"/>
  <c r="D17" i="9"/>
  <c r="D18" i="9"/>
  <c r="D19" i="9"/>
  <c r="D20" i="9"/>
  <c r="D21" i="9"/>
  <c r="D22" i="9"/>
  <c r="C17" i="9"/>
  <c r="C18" i="9"/>
  <c r="C19" i="9"/>
  <c r="C20" i="9"/>
  <c r="C21" i="9"/>
  <c r="C22" i="9"/>
  <c r="R8" i="9" l="1"/>
  <c r="R9" i="9"/>
  <c r="R10" i="9"/>
  <c r="R11" i="9"/>
  <c r="R12" i="9"/>
  <c r="R13" i="9"/>
  <c r="R14" i="9"/>
  <c r="Q8" i="9"/>
  <c r="Q9" i="9"/>
  <c r="Q10" i="9"/>
  <c r="Q11" i="9"/>
  <c r="Q12" i="9"/>
  <c r="Q13" i="9"/>
  <c r="Q14" i="9"/>
  <c r="P8" i="9"/>
  <c r="P9" i="9"/>
  <c r="P10" i="9"/>
  <c r="P11" i="9"/>
  <c r="P12" i="9"/>
  <c r="P13" i="9"/>
  <c r="P14" i="9"/>
  <c r="O8" i="9"/>
  <c r="O9" i="9"/>
  <c r="O10" i="9"/>
  <c r="O11" i="9"/>
  <c r="O12" i="9"/>
  <c r="O13" i="9"/>
  <c r="O14" i="9"/>
  <c r="N8" i="9"/>
  <c r="N9" i="9"/>
  <c r="N10" i="9"/>
  <c r="N11" i="9"/>
  <c r="N12" i="9"/>
  <c r="N13" i="9"/>
  <c r="N14" i="9"/>
  <c r="M8" i="9"/>
  <c r="M9" i="9"/>
  <c r="M10" i="9"/>
  <c r="M11" i="9"/>
  <c r="M12" i="9"/>
  <c r="M13" i="9"/>
  <c r="M14" i="9"/>
  <c r="L8" i="9"/>
  <c r="L9" i="9"/>
  <c r="L10" i="9"/>
  <c r="L11" i="9"/>
  <c r="L12" i="9"/>
  <c r="L13" i="9"/>
  <c r="L14" i="9"/>
  <c r="K8" i="9"/>
  <c r="K9" i="9"/>
  <c r="K10" i="9"/>
  <c r="K11" i="9"/>
  <c r="K12" i="9"/>
  <c r="K13" i="9"/>
  <c r="K14" i="9"/>
  <c r="E8" i="9"/>
  <c r="E9" i="9"/>
  <c r="E10" i="9"/>
  <c r="E11" i="9"/>
  <c r="E12" i="9"/>
  <c r="E13" i="9"/>
  <c r="E14" i="9"/>
  <c r="F8" i="9"/>
  <c r="F9" i="9"/>
  <c r="F10" i="9"/>
  <c r="F11" i="9"/>
  <c r="F12" i="9"/>
  <c r="F13" i="9"/>
  <c r="F14" i="9"/>
  <c r="G8" i="9"/>
  <c r="G9" i="9"/>
  <c r="G10" i="9"/>
  <c r="G11" i="9"/>
  <c r="G12" i="9"/>
  <c r="G13" i="9"/>
  <c r="G14" i="9"/>
  <c r="H8" i="9"/>
  <c r="H9" i="9"/>
  <c r="H10" i="9"/>
  <c r="H11" i="9"/>
  <c r="H12" i="9"/>
  <c r="H13" i="9"/>
  <c r="H14" i="9"/>
  <c r="I8" i="9"/>
  <c r="I9" i="9"/>
  <c r="I10" i="9"/>
  <c r="I11" i="9"/>
  <c r="I12" i="9"/>
  <c r="I13" i="9"/>
  <c r="I14" i="9"/>
  <c r="D8" i="9"/>
  <c r="D9" i="9"/>
  <c r="D10" i="9"/>
  <c r="D11" i="9"/>
  <c r="D12" i="9"/>
  <c r="D13" i="9"/>
  <c r="D14" i="9"/>
  <c r="C8" i="9"/>
  <c r="C9" i="9"/>
  <c r="C10" i="9"/>
  <c r="C11" i="9"/>
  <c r="C12" i="9"/>
  <c r="C13" i="9"/>
  <c r="C14" i="9"/>
  <c r="R6" i="9"/>
  <c r="O104" i="2" l="1"/>
  <c r="N104" i="2"/>
  <c r="M104" i="2"/>
  <c r="L104" i="2"/>
  <c r="K104" i="2"/>
  <c r="I104" i="2"/>
  <c r="H104" i="2"/>
  <c r="G104" i="2"/>
  <c r="F104" i="2"/>
  <c r="E104" i="2"/>
  <c r="D104" i="2"/>
  <c r="C104" i="2"/>
  <c r="O103" i="2"/>
  <c r="N103" i="2"/>
  <c r="M103" i="2"/>
  <c r="L103" i="2"/>
  <c r="K103" i="2"/>
  <c r="I103" i="2"/>
  <c r="H103" i="2"/>
  <c r="G103" i="2"/>
  <c r="F103" i="2"/>
  <c r="E103" i="2"/>
  <c r="D103" i="2"/>
  <c r="C103" i="2"/>
  <c r="O102" i="2"/>
  <c r="N102" i="2"/>
  <c r="M102" i="2"/>
  <c r="L102" i="2"/>
  <c r="K102" i="2"/>
  <c r="I102" i="2"/>
  <c r="H102" i="2"/>
  <c r="G102" i="2"/>
  <c r="F102" i="2"/>
  <c r="E102" i="2"/>
  <c r="D102" i="2"/>
  <c r="C102" i="2"/>
  <c r="O101" i="2"/>
  <c r="N101" i="2"/>
  <c r="M101" i="2"/>
  <c r="L101" i="2"/>
  <c r="K101" i="2"/>
  <c r="I101" i="2"/>
  <c r="H101" i="2"/>
  <c r="G101" i="2"/>
  <c r="F101" i="2"/>
  <c r="E101" i="2"/>
  <c r="D101" i="2"/>
  <c r="C101" i="2"/>
  <c r="O100" i="2"/>
  <c r="N100" i="2"/>
  <c r="M100" i="2"/>
  <c r="L100" i="2"/>
  <c r="K100" i="2"/>
  <c r="I100" i="2"/>
  <c r="H100" i="2"/>
  <c r="G100" i="2"/>
  <c r="F100" i="2"/>
  <c r="E100" i="2"/>
  <c r="D100" i="2"/>
  <c r="C100" i="2"/>
  <c r="O99" i="2"/>
  <c r="N99" i="2"/>
  <c r="M99" i="2"/>
  <c r="L99" i="2"/>
  <c r="K99" i="2"/>
  <c r="I99" i="2"/>
  <c r="H99" i="2"/>
  <c r="G99" i="2"/>
  <c r="F99" i="2"/>
  <c r="E99" i="2"/>
  <c r="D99" i="2"/>
  <c r="C99" i="2"/>
  <c r="O98" i="2"/>
  <c r="N98" i="2"/>
  <c r="M98" i="2"/>
  <c r="L98" i="2"/>
  <c r="K98" i="2"/>
  <c r="I98" i="2"/>
  <c r="H98" i="2"/>
  <c r="G98" i="2"/>
  <c r="F98" i="2"/>
  <c r="E98" i="2"/>
  <c r="D98" i="2"/>
  <c r="C98" i="2"/>
  <c r="O97" i="2"/>
  <c r="N97" i="2"/>
  <c r="M97" i="2"/>
  <c r="L97" i="2"/>
  <c r="K97" i="2"/>
  <c r="I97" i="2"/>
  <c r="H97" i="2"/>
  <c r="G97" i="2"/>
  <c r="F97" i="2"/>
  <c r="E97" i="2"/>
  <c r="D97" i="2"/>
  <c r="C97" i="2"/>
  <c r="O96" i="2"/>
  <c r="N96" i="2"/>
  <c r="M96" i="2"/>
  <c r="L96" i="2"/>
  <c r="K96" i="2"/>
  <c r="I96" i="2"/>
  <c r="H96" i="2"/>
  <c r="G96" i="2"/>
  <c r="F96" i="2"/>
  <c r="E96" i="2"/>
  <c r="D96" i="2"/>
  <c r="C96" i="2"/>
  <c r="O95" i="2"/>
  <c r="N95" i="2"/>
  <c r="M95" i="2"/>
  <c r="L95" i="2"/>
  <c r="K95" i="2"/>
  <c r="I95" i="2"/>
  <c r="H95" i="2"/>
  <c r="G95" i="2"/>
  <c r="F95" i="2"/>
  <c r="E95" i="2"/>
  <c r="D95" i="2"/>
  <c r="C95" i="2"/>
  <c r="O94" i="2"/>
  <c r="N94" i="2"/>
  <c r="M94" i="2"/>
  <c r="L94" i="2"/>
  <c r="K94" i="2"/>
  <c r="I94" i="2"/>
  <c r="H94" i="2"/>
  <c r="G94" i="2"/>
  <c r="F94" i="2"/>
  <c r="E94" i="2"/>
  <c r="D94" i="2"/>
  <c r="C94" i="2"/>
  <c r="O93" i="2"/>
  <c r="N93" i="2"/>
  <c r="M93" i="2"/>
  <c r="L93" i="2"/>
  <c r="K93" i="2"/>
  <c r="I93" i="2"/>
  <c r="H93" i="2"/>
  <c r="G93" i="2"/>
  <c r="F93" i="2"/>
  <c r="E93" i="2"/>
  <c r="D93" i="2"/>
  <c r="C93" i="2"/>
  <c r="O92" i="2"/>
  <c r="N92" i="2"/>
  <c r="M92" i="2"/>
  <c r="L92" i="2"/>
  <c r="K92" i="2"/>
  <c r="I92" i="2"/>
  <c r="H92" i="2"/>
  <c r="G92" i="2"/>
  <c r="F92" i="2"/>
  <c r="E92" i="2"/>
  <c r="D92" i="2"/>
  <c r="C92" i="2"/>
  <c r="O91" i="2"/>
  <c r="N91" i="2"/>
  <c r="M91" i="2"/>
  <c r="L91" i="2"/>
  <c r="K91" i="2"/>
  <c r="I91" i="2"/>
  <c r="H91" i="2"/>
  <c r="G91" i="2"/>
  <c r="F91" i="2"/>
  <c r="E91" i="2"/>
  <c r="D91" i="2"/>
  <c r="C91" i="2"/>
  <c r="O90" i="2"/>
  <c r="N90" i="2"/>
  <c r="M90" i="2"/>
  <c r="L90" i="2"/>
  <c r="K90" i="2"/>
  <c r="I90" i="2"/>
  <c r="H90" i="2"/>
  <c r="G90" i="2"/>
  <c r="F90" i="2"/>
  <c r="E90" i="2"/>
  <c r="D90" i="2"/>
  <c r="C90" i="2"/>
  <c r="O89" i="2"/>
  <c r="N89" i="2"/>
  <c r="M89" i="2"/>
  <c r="L89" i="2"/>
  <c r="K89" i="2"/>
  <c r="I89" i="2"/>
  <c r="H89" i="2"/>
  <c r="G89" i="2"/>
  <c r="F89" i="2"/>
  <c r="E89" i="2"/>
  <c r="D89" i="2"/>
  <c r="C89" i="2"/>
  <c r="O88" i="2"/>
  <c r="M88" i="2"/>
  <c r="K88" i="2"/>
  <c r="N88" i="2"/>
  <c r="I88" i="2"/>
  <c r="H88" i="2"/>
  <c r="G88" i="2"/>
  <c r="F88" i="2"/>
  <c r="E88" i="2"/>
  <c r="D88" i="2"/>
  <c r="C88" i="2"/>
  <c r="I87" i="2"/>
  <c r="H87" i="2"/>
  <c r="G87" i="2"/>
  <c r="F87" i="2"/>
  <c r="E87" i="2"/>
  <c r="D87" i="2"/>
  <c r="C87" i="2"/>
  <c r="O86" i="2"/>
  <c r="M86" i="2"/>
  <c r="K86" i="2"/>
  <c r="N86" i="2"/>
  <c r="I86" i="2"/>
  <c r="H86" i="2"/>
  <c r="G86" i="2"/>
  <c r="F86" i="2"/>
  <c r="E86" i="2"/>
  <c r="D86" i="2"/>
  <c r="C86" i="2"/>
  <c r="F85" i="2"/>
  <c r="O84" i="2"/>
  <c r="N84" i="2"/>
  <c r="M84" i="2"/>
  <c r="L84" i="2"/>
  <c r="K84" i="2"/>
  <c r="I84" i="2"/>
  <c r="H84" i="2"/>
  <c r="G84" i="2"/>
  <c r="F84" i="2"/>
  <c r="E84" i="2"/>
  <c r="D84" i="2"/>
  <c r="C84" i="2"/>
  <c r="O83" i="2"/>
  <c r="N83" i="2"/>
  <c r="M83" i="2"/>
  <c r="L83" i="2"/>
  <c r="K83" i="2"/>
  <c r="I83" i="2"/>
  <c r="H83" i="2"/>
  <c r="G83" i="2"/>
  <c r="F83" i="2"/>
  <c r="E83" i="2"/>
  <c r="D83" i="2"/>
  <c r="C83" i="2"/>
  <c r="O82" i="2"/>
  <c r="M82" i="2"/>
  <c r="K82" i="2"/>
  <c r="N82" i="2"/>
  <c r="I82" i="2"/>
  <c r="H82" i="2"/>
  <c r="G82" i="2"/>
  <c r="F82" i="2"/>
  <c r="E82" i="2"/>
  <c r="D82" i="2"/>
  <c r="C82" i="2"/>
  <c r="L81" i="2"/>
  <c r="H81" i="2"/>
  <c r="F81" i="2"/>
  <c r="D81" i="2"/>
  <c r="O80" i="2"/>
  <c r="M80" i="2"/>
  <c r="K80" i="2"/>
  <c r="N80" i="2"/>
  <c r="I80" i="2"/>
  <c r="H80" i="2"/>
  <c r="G80" i="2"/>
  <c r="F80" i="2"/>
  <c r="E80" i="2"/>
  <c r="D80" i="2"/>
  <c r="C80" i="2"/>
  <c r="O79" i="2"/>
  <c r="M79" i="2"/>
  <c r="K79" i="2"/>
  <c r="N79" i="2"/>
  <c r="I79" i="2"/>
  <c r="H79" i="2"/>
  <c r="G79" i="2"/>
  <c r="F79" i="2"/>
  <c r="E79" i="2"/>
  <c r="D79" i="2"/>
  <c r="C79" i="2"/>
  <c r="L78" i="2"/>
  <c r="H78" i="2"/>
  <c r="F78" i="2"/>
  <c r="D78" i="2"/>
  <c r="O77" i="2"/>
  <c r="M77" i="2"/>
  <c r="K77" i="2"/>
  <c r="N77" i="2"/>
  <c r="I77" i="2"/>
  <c r="H77" i="2"/>
  <c r="G77" i="2"/>
  <c r="F77" i="2"/>
  <c r="E77" i="2"/>
  <c r="D77" i="2"/>
  <c r="C77" i="2"/>
  <c r="O76" i="2"/>
  <c r="N76" i="2"/>
  <c r="M76" i="2"/>
  <c r="L76" i="2"/>
  <c r="K76" i="2"/>
  <c r="I76" i="2"/>
  <c r="H76" i="2"/>
  <c r="G76" i="2"/>
  <c r="F76" i="2"/>
  <c r="E76" i="2"/>
  <c r="D76" i="2"/>
  <c r="C76" i="2"/>
  <c r="F75" i="2"/>
  <c r="O74" i="2"/>
  <c r="M74" i="2"/>
  <c r="K74" i="2"/>
  <c r="N74" i="2"/>
  <c r="I74" i="2"/>
  <c r="H74" i="2"/>
  <c r="G74" i="2"/>
  <c r="F74" i="2"/>
  <c r="E74" i="2"/>
  <c r="D74" i="2"/>
  <c r="C74" i="2"/>
  <c r="O72" i="2"/>
  <c r="N72" i="2"/>
  <c r="M72" i="2"/>
  <c r="L72" i="2"/>
  <c r="K72" i="2"/>
  <c r="I72" i="2"/>
  <c r="H72" i="2"/>
  <c r="G72" i="2"/>
  <c r="F72" i="2"/>
  <c r="E72" i="2"/>
  <c r="D72" i="2"/>
  <c r="C72" i="2"/>
  <c r="O71" i="2"/>
  <c r="N71" i="2"/>
  <c r="M71" i="2"/>
  <c r="L71" i="2"/>
  <c r="K71" i="2"/>
  <c r="I71" i="2"/>
  <c r="H71" i="2"/>
  <c r="G71" i="2"/>
  <c r="F71" i="2"/>
  <c r="E71" i="2"/>
  <c r="D71" i="2"/>
  <c r="C71" i="2"/>
  <c r="O70" i="2"/>
  <c r="N70" i="2"/>
  <c r="M70" i="2"/>
  <c r="L70" i="2"/>
  <c r="K70" i="2"/>
  <c r="I70" i="2"/>
  <c r="H70" i="2"/>
  <c r="G70" i="2"/>
  <c r="F70" i="2"/>
  <c r="E70" i="2"/>
  <c r="D70" i="2"/>
  <c r="C70" i="2"/>
  <c r="O69" i="2"/>
  <c r="N69" i="2"/>
  <c r="M69" i="2"/>
  <c r="L69" i="2"/>
  <c r="K69" i="2"/>
  <c r="I69" i="2"/>
  <c r="H69" i="2"/>
  <c r="G69" i="2"/>
  <c r="F69" i="2"/>
  <c r="E69" i="2"/>
  <c r="D69" i="2"/>
  <c r="C69" i="2"/>
  <c r="O68" i="2"/>
  <c r="N68" i="2"/>
  <c r="M68" i="2"/>
  <c r="L68" i="2"/>
  <c r="K68" i="2"/>
  <c r="I68" i="2"/>
  <c r="H68" i="2"/>
  <c r="G68" i="2"/>
  <c r="F68" i="2"/>
  <c r="E68" i="2"/>
  <c r="D68" i="2"/>
  <c r="C68" i="2"/>
  <c r="O42" i="2"/>
  <c r="N42" i="2"/>
  <c r="M42" i="2"/>
  <c r="L42" i="2"/>
  <c r="K42" i="2"/>
  <c r="I42" i="2"/>
  <c r="H42" i="2"/>
  <c r="G42" i="2"/>
  <c r="F42" i="2"/>
  <c r="E42" i="2"/>
  <c r="D42" i="2"/>
  <c r="C42" i="2"/>
  <c r="O41" i="2"/>
  <c r="N41" i="2"/>
  <c r="M41" i="2"/>
  <c r="L41" i="2"/>
  <c r="K41" i="2"/>
  <c r="I41" i="2"/>
  <c r="H41" i="2"/>
  <c r="G41" i="2"/>
  <c r="F41" i="2"/>
  <c r="E41" i="2"/>
  <c r="D41" i="2"/>
  <c r="C41" i="2"/>
  <c r="O40" i="2"/>
  <c r="N40" i="2"/>
  <c r="M40" i="2"/>
  <c r="L40" i="2"/>
  <c r="K40" i="2"/>
  <c r="I40" i="2"/>
  <c r="H40" i="2"/>
  <c r="G40" i="2"/>
  <c r="F40" i="2"/>
  <c r="E40" i="2"/>
  <c r="D40" i="2"/>
  <c r="C40" i="2"/>
  <c r="O39" i="2"/>
  <c r="N39" i="2"/>
  <c r="M39" i="2"/>
  <c r="L39" i="2"/>
  <c r="K39" i="2"/>
  <c r="I39" i="2"/>
  <c r="H39" i="2"/>
  <c r="G39" i="2"/>
  <c r="F39" i="2"/>
  <c r="E39" i="2"/>
  <c r="D39" i="2"/>
  <c r="C39" i="2"/>
  <c r="O38" i="2"/>
  <c r="N38" i="2"/>
  <c r="M38" i="2"/>
  <c r="L38" i="2"/>
  <c r="K38" i="2"/>
  <c r="I38" i="2"/>
  <c r="H38" i="2"/>
  <c r="G38" i="2"/>
  <c r="F38" i="2"/>
  <c r="E38" i="2"/>
  <c r="D38" i="2"/>
  <c r="C38" i="2"/>
  <c r="O37" i="2"/>
  <c r="N37" i="2"/>
  <c r="M37" i="2"/>
  <c r="L37" i="2"/>
  <c r="K37" i="2"/>
  <c r="I37" i="2"/>
  <c r="H37" i="2"/>
  <c r="G37" i="2"/>
  <c r="F37" i="2"/>
  <c r="E37" i="2"/>
  <c r="D37" i="2"/>
  <c r="C37" i="2"/>
  <c r="O36" i="2"/>
  <c r="N36" i="2"/>
  <c r="M36" i="2"/>
  <c r="L36" i="2"/>
  <c r="K36" i="2"/>
  <c r="I36" i="2"/>
  <c r="H36" i="2"/>
  <c r="G36" i="2"/>
  <c r="F36" i="2"/>
  <c r="E36" i="2"/>
  <c r="D36" i="2"/>
  <c r="C36" i="2"/>
  <c r="O35" i="2"/>
  <c r="N35" i="2"/>
  <c r="M35" i="2"/>
  <c r="L35" i="2"/>
  <c r="K35" i="2"/>
  <c r="I35" i="2"/>
  <c r="H35" i="2"/>
  <c r="G35" i="2"/>
  <c r="F35" i="2"/>
  <c r="E35" i="2"/>
  <c r="D35" i="2"/>
  <c r="C35" i="2"/>
  <c r="O34" i="2"/>
  <c r="N34" i="2"/>
  <c r="M34" i="2"/>
  <c r="L34" i="2"/>
  <c r="K34" i="2"/>
  <c r="I34" i="2"/>
  <c r="H34" i="2"/>
  <c r="G34" i="2"/>
  <c r="F34" i="2"/>
  <c r="E34" i="2"/>
  <c r="D34" i="2"/>
  <c r="C34" i="2"/>
  <c r="O33" i="2"/>
  <c r="N33" i="2"/>
  <c r="M33" i="2"/>
  <c r="L33" i="2"/>
  <c r="K33" i="2"/>
  <c r="I33" i="2"/>
  <c r="H33" i="2"/>
  <c r="G33" i="2"/>
  <c r="F33" i="2"/>
  <c r="E33" i="2"/>
  <c r="D33" i="2"/>
  <c r="C33" i="2"/>
  <c r="O32" i="2"/>
  <c r="N32" i="2"/>
  <c r="M32" i="2"/>
  <c r="L32" i="2"/>
  <c r="K32" i="2"/>
  <c r="I32" i="2"/>
  <c r="H32" i="2"/>
  <c r="G32" i="2"/>
  <c r="F32" i="2"/>
  <c r="E32" i="2"/>
  <c r="D32" i="2"/>
  <c r="C32" i="2"/>
  <c r="H31" i="2"/>
  <c r="G31" i="2"/>
  <c r="F31" i="2"/>
  <c r="E31" i="2"/>
  <c r="D31" i="2"/>
  <c r="C31" i="2"/>
  <c r="O30" i="2"/>
  <c r="N30" i="2"/>
  <c r="M30" i="2"/>
  <c r="L30" i="2"/>
  <c r="K30" i="2"/>
  <c r="I30" i="2"/>
  <c r="H30" i="2"/>
  <c r="G30" i="2"/>
  <c r="F30" i="2"/>
  <c r="E30" i="2"/>
  <c r="D30" i="2"/>
  <c r="C30" i="2"/>
  <c r="L28" i="2"/>
  <c r="H28" i="2"/>
  <c r="F28" i="2"/>
  <c r="D28" i="2"/>
  <c r="O27" i="2"/>
  <c r="M27" i="2"/>
  <c r="K27" i="2"/>
  <c r="N27" i="2"/>
  <c r="I27" i="2"/>
  <c r="H27" i="2"/>
  <c r="G27" i="2"/>
  <c r="F27" i="2"/>
  <c r="E27" i="2"/>
  <c r="D27" i="2"/>
  <c r="C27" i="2"/>
  <c r="O25" i="2"/>
  <c r="M25" i="2"/>
  <c r="K25" i="2"/>
  <c r="N25" i="2"/>
  <c r="I25" i="2"/>
  <c r="H25" i="2"/>
  <c r="G25" i="2"/>
  <c r="F25" i="2"/>
  <c r="E25" i="2"/>
  <c r="D25" i="2"/>
  <c r="C25" i="2"/>
  <c r="L24" i="2"/>
  <c r="H24" i="2"/>
  <c r="F24" i="2"/>
  <c r="D24" i="2"/>
  <c r="O23" i="2"/>
  <c r="M23" i="2"/>
  <c r="K23" i="2"/>
  <c r="N23" i="2"/>
  <c r="I23" i="2"/>
  <c r="H23" i="2"/>
  <c r="G23" i="2"/>
  <c r="F23" i="2"/>
  <c r="E23" i="2"/>
  <c r="D23" i="2"/>
  <c r="C23" i="2"/>
  <c r="F22" i="2"/>
  <c r="O21" i="2"/>
  <c r="K21" i="2"/>
  <c r="I21" i="2"/>
  <c r="H21" i="2"/>
  <c r="G21" i="2"/>
  <c r="F21" i="2"/>
  <c r="E21" i="2"/>
  <c r="D21" i="2"/>
  <c r="C21" i="2"/>
  <c r="O20" i="2"/>
  <c r="H20" i="2"/>
  <c r="F20" i="2"/>
  <c r="D20" i="2"/>
  <c r="O19" i="2"/>
  <c r="M19" i="2"/>
  <c r="K19" i="2"/>
  <c r="N19" i="2"/>
  <c r="I19" i="2"/>
  <c r="H19" i="2"/>
  <c r="G19" i="2"/>
  <c r="F19" i="2"/>
  <c r="E19" i="2"/>
  <c r="D19" i="2"/>
  <c r="C19" i="2"/>
  <c r="O18" i="2"/>
  <c r="H18" i="2"/>
  <c r="F18" i="2"/>
  <c r="D18" i="2"/>
  <c r="O17" i="2"/>
  <c r="M17" i="2"/>
  <c r="K17" i="2"/>
  <c r="N17" i="2"/>
  <c r="I17" i="2"/>
  <c r="H17" i="2"/>
  <c r="G17" i="2"/>
  <c r="F17" i="2"/>
  <c r="E17" i="2"/>
  <c r="D17" i="2"/>
  <c r="C17" i="2"/>
  <c r="O16" i="2"/>
  <c r="N16" i="2"/>
  <c r="M16" i="2"/>
  <c r="L16" i="2"/>
  <c r="K16" i="2"/>
  <c r="I16" i="2"/>
  <c r="H16" i="2"/>
  <c r="G16" i="2"/>
  <c r="F16" i="2"/>
  <c r="E16" i="2"/>
  <c r="D16" i="2"/>
  <c r="C16" i="2"/>
  <c r="O15" i="2"/>
  <c r="N15" i="2"/>
  <c r="M15" i="2"/>
  <c r="L15" i="2"/>
  <c r="K15" i="2"/>
  <c r="I15" i="2"/>
  <c r="H15" i="2"/>
  <c r="G15" i="2"/>
  <c r="F15" i="2"/>
  <c r="E15" i="2"/>
  <c r="D15" i="2"/>
  <c r="C15" i="2"/>
  <c r="O14" i="2"/>
  <c r="N14" i="2"/>
  <c r="M14" i="2"/>
  <c r="L14" i="2"/>
  <c r="K14" i="2"/>
  <c r="I14" i="2"/>
  <c r="H14" i="2"/>
  <c r="G14" i="2"/>
  <c r="F14" i="2"/>
  <c r="E14" i="2"/>
  <c r="D14" i="2"/>
  <c r="C14" i="2"/>
  <c r="O13" i="2"/>
  <c r="N13" i="2"/>
  <c r="M13" i="2"/>
  <c r="L13" i="2"/>
  <c r="K13" i="2"/>
  <c r="I13" i="2"/>
  <c r="H13" i="2"/>
  <c r="G13" i="2"/>
  <c r="F13" i="2"/>
  <c r="E13" i="2"/>
  <c r="D13" i="2"/>
  <c r="C13" i="2"/>
  <c r="O12" i="2"/>
  <c r="N12" i="2"/>
  <c r="M12" i="2"/>
  <c r="L12" i="2"/>
  <c r="K12" i="2"/>
  <c r="I12" i="2"/>
  <c r="H12" i="2"/>
  <c r="G12" i="2"/>
  <c r="F12" i="2"/>
  <c r="E12" i="2"/>
  <c r="D12" i="2"/>
  <c r="C12" i="2"/>
  <c r="O11" i="2"/>
  <c r="N11" i="2"/>
  <c r="M11" i="2"/>
  <c r="L11" i="2"/>
  <c r="K11" i="2"/>
  <c r="I11" i="2"/>
  <c r="H11" i="2"/>
  <c r="G11" i="2"/>
  <c r="F11" i="2"/>
  <c r="E11" i="2"/>
  <c r="D11" i="2"/>
  <c r="C11" i="2"/>
  <c r="O10" i="2"/>
  <c r="N10" i="2"/>
  <c r="M10" i="2"/>
  <c r="L10" i="2"/>
  <c r="K10" i="2"/>
  <c r="I10" i="2"/>
  <c r="H10" i="2"/>
  <c r="G10" i="2"/>
  <c r="F10" i="2"/>
  <c r="E10" i="2"/>
  <c r="D10" i="2"/>
  <c r="C10" i="2"/>
  <c r="O9" i="2"/>
  <c r="N9" i="2"/>
  <c r="M9" i="2"/>
  <c r="L9" i="2"/>
  <c r="K9" i="2"/>
  <c r="I9" i="2"/>
  <c r="H9" i="2"/>
  <c r="G9" i="2"/>
  <c r="F9" i="2"/>
  <c r="E9" i="2"/>
  <c r="D9" i="2"/>
  <c r="C9" i="2"/>
  <c r="O8" i="2"/>
  <c r="N8" i="2"/>
  <c r="M8" i="2"/>
  <c r="L8" i="2"/>
  <c r="K8" i="2"/>
  <c r="I8" i="2"/>
  <c r="H8" i="2"/>
  <c r="G8" i="2"/>
  <c r="F8" i="2"/>
  <c r="E8" i="2"/>
  <c r="D8" i="2"/>
  <c r="C8" i="2"/>
  <c r="O7" i="2"/>
  <c r="N7" i="2"/>
  <c r="M7" i="2"/>
  <c r="L7" i="2"/>
  <c r="K7" i="2"/>
  <c r="I7" i="2"/>
  <c r="H7" i="2"/>
  <c r="G7" i="2"/>
  <c r="F7" i="2"/>
  <c r="E7" i="2"/>
  <c r="D7" i="2"/>
  <c r="C7" i="2"/>
  <c r="O6" i="2"/>
  <c r="N6" i="2"/>
  <c r="M6" i="2"/>
  <c r="L6" i="2"/>
  <c r="K6" i="2"/>
  <c r="I6" i="2"/>
  <c r="H6" i="2"/>
  <c r="G6" i="2"/>
  <c r="F6" i="2"/>
  <c r="E6" i="2"/>
  <c r="D6" i="2"/>
  <c r="C6" i="2"/>
  <c r="N20" i="2" l="1"/>
  <c r="O26" i="2"/>
  <c r="M26" i="2"/>
  <c r="K26" i="2"/>
  <c r="I26" i="2"/>
  <c r="G26" i="2"/>
  <c r="E26" i="2"/>
  <c r="C26" i="2"/>
  <c r="O75" i="2"/>
  <c r="M75" i="2"/>
  <c r="K75" i="2"/>
  <c r="I75" i="2"/>
  <c r="G75" i="2"/>
  <c r="E75" i="2"/>
  <c r="C75" i="2"/>
  <c r="N75" i="2"/>
  <c r="O85" i="2"/>
  <c r="M85" i="2"/>
  <c r="K85" i="2"/>
  <c r="I85" i="2"/>
  <c r="G85" i="2"/>
  <c r="E85" i="2"/>
  <c r="C85" i="2"/>
  <c r="N85" i="2"/>
  <c r="L18" i="2"/>
  <c r="N18" i="2"/>
  <c r="L20" i="2"/>
  <c r="O22" i="2"/>
  <c r="M22" i="2"/>
  <c r="K22" i="2"/>
  <c r="I22" i="2"/>
  <c r="G22" i="2"/>
  <c r="E22" i="2"/>
  <c r="C22" i="2"/>
  <c r="N22" i="2"/>
  <c r="F26" i="2"/>
  <c r="N26" i="2"/>
  <c r="L17" i="2"/>
  <c r="C18" i="2"/>
  <c r="E18" i="2"/>
  <c r="G18" i="2"/>
  <c r="I18" i="2"/>
  <c r="K18" i="2"/>
  <c r="M18" i="2"/>
  <c r="L19" i="2"/>
  <c r="C20" i="2"/>
  <c r="E20" i="2"/>
  <c r="G20" i="2"/>
  <c r="I20" i="2"/>
  <c r="K20" i="2"/>
  <c r="M20" i="2"/>
  <c r="N21" i="2"/>
  <c r="L21" i="2"/>
  <c r="M21" i="2"/>
  <c r="D22" i="2"/>
  <c r="H22" i="2"/>
  <c r="L22" i="2"/>
  <c r="O24" i="2"/>
  <c r="M24" i="2"/>
  <c r="K24" i="2"/>
  <c r="I24" i="2"/>
  <c r="G24" i="2"/>
  <c r="E24" i="2"/>
  <c r="C24" i="2"/>
  <c r="N24" i="2"/>
  <c r="D26" i="2"/>
  <c r="H26" i="2"/>
  <c r="L26" i="2"/>
  <c r="O28" i="2"/>
  <c r="M28" i="2"/>
  <c r="K28" i="2"/>
  <c r="I28" i="2"/>
  <c r="G28" i="2"/>
  <c r="E28" i="2"/>
  <c r="C28" i="2"/>
  <c r="N28" i="2"/>
  <c r="D75" i="2"/>
  <c r="H75" i="2"/>
  <c r="L75" i="2"/>
  <c r="O78" i="2"/>
  <c r="M78" i="2"/>
  <c r="K78" i="2"/>
  <c r="I78" i="2"/>
  <c r="G78" i="2"/>
  <c r="E78" i="2"/>
  <c r="C78" i="2"/>
  <c r="N78" i="2"/>
  <c r="O81" i="2"/>
  <c r="M81" i="2"/>
  <c r="K81" i="2"/>
  <c r="I81" i="2"/>
  <c r="G81" i="2"/>
  <c r="E81" i="2"/>
  <c r="C81" i="2"/>
  <c r="N81" i="2"/>
  <c r="D85" i="2"/>
  <c r="H85" i="2"/>
  <c r="L85" i="2"/>
  <c r="L23" i="2"/>
  <c r="L25" i="2"/>
  <c r="L27" i="2"/>
  <c r="L74" i="2"/>
  <c r="L77" i="2"/>
  <c r="L79" i="2"/>
  <c r="L80" i="2"/>
  <c r="L82" i="2"/>
  <c r="L86" i="2"/>
  <c r="L88" i="2"/>
  <c r="O107" i="1"/>
  <c r="N107" i="1"/>
  <c r="M107" i="1"/>
  <c r="L107" i="1"/>
  <c r="K107" i="1"/>
  <c r="I107" i="1"/>
  <c r="H107" i="1"/>
  <c r="G107" i="1"/>
  <c r="F107" i="1"/>
  <c r="E107" i="1"/>
  <c r="D107" i="1"/>
  <c r="C107" i="1"/>
  <c r="O106" i="1"/>
  <c r="N106" i="1"/>
  <c r="M106" i="1"/>
  <c r="L106" i="1"/>
  <c r="K106" i="1"/>
  <c r="I106" i="1"/>
  <c r="H106" i="1"/>
  <c r="G106" i="1"/>
  <c r="F106" i="1"/>
  <c r="E106" i="1"/>
  <c r="D106" i="1"/>
  <c r="C106" i="1"/>
  <c r="O105" i="1"/>
  <c r="N105" i="1"/>
  <c r="M105" i="1"/>
  <c r="L105" i="1"/>
  <c r="K105" i="1"/>
  <c r="I105" i="1"/>
  <c r="H105" i="1"/>
  <c r="G105" i="1"/>
  <c r="F105" i="1"/>
  <c r="E105" i="1"/>
  <c r="D105" i="1"/>
  <c r="C105" i="1"/>
  <c r="O104" i="1"/>
  <c r="N104" i="1"/>
  <c r="M104" i="1"/>
  <c r="L104" i="1"/>
  <c r="K104" i="1"/>
  <c r="I104" i="1"/>
  <c r="H104" i="1"/>
  <c r="G104" i="1"/>
  <c r="F104" i="1"/>
  <c r="E104" i="1"/>
  <c r="D104" i="1"/>
  <c r="C104" i="1"/>
  <c r="O103" i="1"/>
  <c r="N103" i="1"/>
  <c r="M103" i="1"/>
  <c r="L103" i="1"/>
  <c r="K103" i="1"/>
  <c r="I103" i="1"/>
  <c r="H103" i="1"/>
  <c r="G103" i="1"/>
  <c r="F103" i="1"/>
  <c r="E103" i="1"/>
  <c r="D103" i="1"/>
  <c r="C103" i="1"/>
  <c r="O102" i="1"/>
  <c r="N102" i="1"/>
  <c r="M102" i="1"/>
  <c r="L102" i="1"/>
  <c r="K102" i="1"/>
  <c r="I102" i="1"/>
  <c r="H102" i="1"/>
  <c r="G102" i="1"/>
  <c r="F102" i="1"/>
  <c r="E102" i="1"/>
  <c r="D102" i="1"/>
  <c r="C102" i="1"/>
  <c r="O101" i="1"/>
  <c r="N101" i="1"/>
  <c r="M101" i="1"/>
  <c r="L101" i="1"/>
  <c r="K101" i="1"/>
  <c r="I101" i="1"/>
  <c r="H101" i="1"/>
  <c r="G101" i="1"/>
  <c r="F101" i="1"/>
  <c r="E101" i="1"/>
  <c r="D101" i="1"/>
  <c r="C101" i="1"/>
  <c r="O100" i="1"/>
  <c r="N100" i="1"/>
  <c r="M100" i="1"/>
  <c r="L100" i="1"/>
  <c r="K100" i="1"/>
  <c r="I100" i="1"/>
  <c r="H100" i="1"/>
  <c r="G100" i="1"/>
  <c r="F100" i="1"/>
  <c r="E100" i="1"/>
  <c r="D100" i="1"/>
  <c r="C100" i="1"/>
  <c r="O99" i="1"/>
  <c r="N99" i="1"/>
  <c r="M99" i="1"/>
  <c r="L99" i="1"/>
  <c r="K99" i="1"/>
  <c r="I99" i="1"/>
  <c r="H99" i="1"/>
  <c r="G99" i="1"/>
  <c r="F99" i="1"/>
  <c r="E99" i="1"/>
  <c r="D99" i="1"/>
  <c r="C99" i="1"/>
  <c r="O98" i="1"/>
  <c r="N98" i="1"/>
  <c r="M98" i="1"/>
  <c r="L98" i="1"/>
  <c r="K98" i="1"/>
  <c r="I98" i="1"/>
  <c r="H98" i="1"/>
  <c r="G98" i="1"/>
  <c r="F98" i="1"/>
  <c r="E98" i="1"/>
  <c r="D98" i="1"/>
  <c r="C98" i="1"/>
  <c r="O97" i="1"/>
  <c r="N97" i="1"/>
  <c r="M97" i="1"/>
  <c r="L97" i="1"/>
  <c r="K97" i="1"/>
  <c r="I97" i="1"/>
  <c r="H97" i="1"/>
  <c r="G97" i="1"/>
  <c r="F97" i="1"/>
  <c r="E97" i="1"/>
  <c r="D97" i="1"/>
  <c r="C97" i="1"/>
  <c r="O96" i="1"/>
  <c r="N96" i="1"/>
  <c r="M96" i="1"/>
  <c r="L96" i="1"/>
  <c r="K96" i="1"/>
  <c r="I96" i="1"/>
  <c r="H96" i="1"/>
  <c r="G96" i="1"/>
  <c r="F96" i="1"/>
  <c r="E96" i="1"/>
  <c r="D96" i="1"/>
  <c r="C96" i="1"/>
  <c r="O95" i="1"/>
  <c r="N95" i="1"/>
  <c r="M95" i="1"/>
  <c r="L95" i="1"/>
  <c r="K95" i="1"/>
  <c r="I95" i="1"/>
  <c r="H95" i="1"/>
  <c r="G95" i="1"/>
  <c r="F95" i="1"/>
  <c r="E95" i="1"/>
  <c r="D95" i="1"/>
  <c r="C95" i="1"/>
  <c r="O94" i="1"/>
  <c r="N94" i="1"/>
  <c r="M94" i="1"/>
  <c r="L94" i="1"/>
  <c r="K94" i="1"/>
  <c r="I94" i="1"/>
  <c r="H94" i="1"/>
  <c r="G94" i="1"/>
  <c r="F94" i="1"/>
  <c r="E94" i="1"/>
  <c r="D94" i="1"/>
  <c r="C94" i="1"/>
  <c r="O93" i="1"/>
  <c r="N93" i="1"/>
  <c r="M93" i="1"/>
  <c r="L93" i="1"/>
  <c r="K93" i="1"/>
  <c r="I93" i="1"/>
  <c r="H93" i="1"/>
  <c r="G93" i="1"/>
  <c r="F93" i="1"/>
  <c r="E93" i="1"/>
  <c r="D93" i="1"/>
  <c r="C93" i="1"/>
  <c r="O92" i="1"/>
  <c r="N92" i="1"/>
  <c r="M92" i="1"/>
  <c r="L92" i="1"/>
  <c r="K92" i="1"/>
  <c r="I92" i="1"/>
  <c r="H92" i="1"/>
  <c r="G92" i="1"/>
  <c r="F92" i="1"/>
  <c r="E92" i="1"/>
  <c r="D92" i="1"/>
  <c r="C92" i="1"/>
  <c r="O91" i="1"/>
  <c r="M91" i="1"/>
  <c r="K91" i="1"/>
  <c r="N91" i="1"/>
  <c r="I91" i="1"/>
  <c r="H91" i="1"/>
  <c r="G91" i="1"/>
  <c r="F91" i="1"/>
  <c r="E91" i="1"/>
  <c r="D91" i="1"/>
  <c r="C91" i="1"/>
  <c r="I90" i="1"/>
  <c r="H90" i="1"/>
  <c r="G90" i="1"/>
  <c r="F90" i="1"/>
  <c r="E90" i="1"/>
  <c r="D90" i="1"/>
  <c r="C90" i="1"/>
  <c r="O89" i="1"/>
  <c r="M89" i="1"/>
  <c r="K89" i="1"/>
  <c r="N89" i="1"/>
  <c r="I89" i="1"/>
  <c r="H89" i="1"/>
  <c r="G89" i="1"/>
  <c r="F89" i="1"/>
  <c r="E89" i="1"/>
  <c r="D89" i="1"/>
  <c r="C89" i="1"/>
  <c r="N88" i="1"/>
  <c r="H88" i="1"/>
  <c r="F88" i="1"/>
  <c r="D88" i="1"/>
  <c r="O87" i="1"/>
  <c r="N87" i="1"/>
  <c r="M87" i="1"/>
  <c r="L87" i="1"/>
  <c r="K87" i="1"/>
  <c r="I87" i="1"/>
  <c r="H87" i="1"/>
  <c r="G87" i="1"/>
  <c r="F87" i="1"/>
  <c r="E87" i="1"/>
  <c r="D87" i="1"/>
  <c r="C87" i="1"/>
  <c r="O86" i="1"/>
  <c r="N86" i="1"/>
  <c r="M86" i="1"/>
  <c r="L86" i="1"/>
  <c r="K86" i="1"/>
  <c r="I86" i="1"/>
  <c r="H86" i="1"/>
  <c r="G86" i="1"/>
  <c r="F86" i="1"/>
  <c r="E86" i="1"/>
  <c r="D86" i="1"/>
  <c r="C86" i="1"/>
  <c r="O85" i="1"/>
  <c r="M85" i="1"/>
  <c r="K85" i="1"/>
  <c r="N85" i="1"/>
  <c r="I85" i="1"/>
  <c r="H85" i="1"/>
  <c r="G85" i="1"/>
  <c r="F85" i="1"/>
  <c r="E85" i="1"/>
  <c r="D85" i="1"/>
  <c r="C85" i="1"/>
  <c r="N84" i="1"/>
  <c r="H84" i="1"/>
  <c r="F84" i="1"/>
  <c r="D84" i="1"/>
  <c r="O83" i="1"/>
  <c r="M83" i="1"/>
  <c r="K83" i="1"/>
  <c r="N83" i="1"/>
  <c r="I83" i="1"/>
  <c r="H83" i="1"/>
  <c r="G83" i="1"/>
  <c r="F83" i="1"/>
  <c r="E83" i="1"/>
  <c r="D83" i="1"/>
  <c r="C83" i="1"/>
  <c r="O82" i="1"/>
  <c r="M82" i="1"/>
  <c r="K82" i="1"/>
  <c r="N82" i="1"/>
  <c r="I82" i="1"/>
  <c r="H82" i="1"/>
  <c r="G82" i="1"/>
  <c r="F82" i="1"/>
  <c r="E82" i="1"/>
  <c r="D82" i="1"/>
  <c r="C82" i="1"/>
  <c r="N81" i="1"/>
  <c r="H81" i="1"/>
  <c r="F81" i="1"/>
  <c r="D81" i="1"/>
  <c r="O80" i="1"/>
  <c r="M80" i="1"/>
  <c r="K80" i="1"/>
  <c r="N80" i="1"/>
  <c r="I80" i="1"/>
  <c r="H80" i="1"/>
  <c r="G80" i="1"/>
  <c r="F80" i="1"/>
  <c r="E80" i="1"/>
  <c r="D80" i="1"/>
  <c r="C80" i="1"/>
  <c r="O77" i="1"/>
  <c r="M77" i="1"/>
  <c r="K77" i="1"/>
  <c r="N77" i="1"/>
  <c r="I77" i="1"/>
  <c r="H77" i="1"/>
  <c r="G77" i="1"/>
  <c r="F77" i="1"/>
  <c r="E77" i="1"/>
  <c r="D77" i="1"/>
  <c r="C77" i="1"/>
  <c r="O73" i="1"/>
  <c r="N73" i="1"/>
  <c r="M73" i="1"/>
  <c r="L73" i="1"/>
  <c r="K73" i="1"/>
  <c r="I73" i="1"/>
  <c r="H73" i="1"/>
  <c r="G73" i="1"/>
  <c r="F73" i="1"/>
  <c r="E73" i="1"/>
  <c r="D73" i="1"/>
  <c r="C73" i="1"/>
  <c r="O72" i="1"/>
  <c r="N72" i="1"/>
  <c r="M72" i="1"/>
  <c r="L72" i="1"/>
  <c r="K72" i="1"/>
  <c r="I72" i="1"/>
  <c r="H72" i="1"/>
  <c r="G72" i="1"/>
  <c r="F72" i="1"/>
  <c r="E72" i="1"/>
  <c r="D72" i="1"/>
  <c r="C72" i="1"/>
  <c r="O71" i="1"/>
  <c r="N71" i="1"/>
  <c r="M71" i="1"/>
  <c r="L71" i="1"/>
  <c r="K71" i="1"/>
  <c r="I71" i="1"/>
  <c r="H71" i="1"/>
  <c r="G71" i="1"/>
  <c r="F71" i="1"/>
  <c r="E71" i="1"/>
  <c r="D71" i="1"/>
  <c r="C71" i="1"/>
  <c r="O70" i="1"/>
  <c r="N70" i="1"/>
  <c r="M70" i="1"/>
  <c r="L70" i="1"/>
  <c r="K70" i="1"/>
  <c r="I70" i="1"/>
  <c r="H70" i="1"/>
  <c r="G70" i="1"/>
  <c r="F70" i="1"/>
  <c r="E70" i="1"/>
  <c r="D70" i="1"/>
  <c r="C70" i="1"/>
  <c r="O69" i="1"/>
  <c r="N69" i="1"/>
  <c r="M69" i="1"/>
  <c r="L69" i="1"/>
  <c r="K69" i="1"/>
  <c r="I69" i="1"/>
  <c r="H69" i="1"/>
  <c r="G69" i="1"/>
  <c r="F69" i="1"/>
  <c r="E69" i="1"/>
  <c r="D69" i="1"/>
  <c r="C69" i="1"/>
  <c r="O42" i="1"/>
  <c r="N42" i="1"/>
  <c r="M42" i="1"/>
  <c r="L42" i="1"/>
  <c r="K42" i="1"/>
  <c r="I42" i="1"/>
  <c r="H42" i="1"/>
  <c r="G42" i="1"/>
  <c r="F42" i="1"/>
  <c r="E42" i="1"/>
  <c r="D42" i="1"/>
  <c r="C42" i="1"/>
  <c r="O41" i="1"/>
  <c r="N41" i="1"/>
  <c r="M41" i="1"/>
  <c r="L41" i="1"/>
  <c r="K41" i="1"/>
  <c r="I41" i="1"/>
  <c r="H41" i="1"/>
  <c r="G41" i="1"/>
  <c r="F41" i="1"/>
  <c r="E41" i="1"/>
  <c r="D41" i="1"/>
  <c r="C41" i="1"/>
  <c r="O40" i="1"/>
  <c r="N40" i="1"/>
  <c r="M40" i="1"/>
  <c r="L40" i="1"/>
  <c r="K40" i="1"/>
  <c r="I40" i="1"/>
  <c r="H40" i="1"/>
  <c r="G40" i="1"/>
  <c r="F40" i="1"/>
  <c r="E40" i="1"/>
  <c r="D40" i="1"/>
  <c r="C40" i="1"/>
  <c r="O39" i="1"/>
  <c r="N39" i="1"/>
  <c r="M39" i="1"/>
  <c r="L39" i="1"/>
  <c r="K39" i="1"/>
  <c r="I39" i="1"/>
  <c r="H39" i="1"/>
  <c r="G39" i="1"/>
  <c r="F39" i="1"/>
  <c r="E39" i="1"/>
  <c r="D39" i="1"/>
  <c r="C39" i="1"/>
  <c r="O38" i="1"/>
  <c r="N38" i="1"/>
  <c r="M38" i="1"/>
  <c r="L38" i="1"/>
  <c r="K38" i="1"/>
  <c r="I38" i="1"/>
  <c r="H38" i="1"/>
  <c r="G38" i="1"/>
  <c r="F38" i="1"/>
  <c r="E38" i="1"/>
  <c r="D38" i="1"/>
  <c r="C38" i="1"/>
  <c r="O37" i="1"/>
  <c r="N37" i="1"/>
  <c r="M37" i="1"/>
  <c r="L37" i="1"/>
  <c r="K37" i="1"/>
  <c r="I37" i="1"/>
  <c r="H37" i="1"/>
  <c r="G37" i="1"/>
  <c r="F37" i="1"/>
  <c r="E37" i="1"/>
  <c r="D37" i="1"/>
  <c r="C37" i="1"/>
  <c r="O36" i="1"/>
  <c r="N36" i="1"/>
  <c r="M36" i="1"/>
  <c r="L36" i="1"/>
  <c r="K36" i="1"/>
  <c r="I36" i="1"/>
  <c r="H36" i="1"/>
  <c r="G36" i="1"/>
  <c r="F36" i="1"/>
  <c r="E36" i="1"/>
  <c r="D36" i="1"/>
  <c r="C36" i="1"/>
  <c r="O35" i="1"/>
  <c r="N35" i="1"/>
  <c r="M35" i="1"/>
  <c r="L35" i="1"/>
  <c r="K35" i="1"/>
  <c r="I35" i="1"/>
  <c r="H35" i="1"/>
  <c r="G35" i="1"/>
  <c r="F35" i="1"/>
  <c r="E35" i="1"/>
  <c r="D35" i="1"/>
  <c r="C35" i="1"/>
  <c r="O34" i="1"/>
  <c r="N34" i="1"/>
  <c r="M34" i="1"/>
  <c r="L34" i="1"/>
  <c r="K34" i="1"/>
  <c r="I34" i="1"/>
  <c r="H34" i="1"/>
  <c r="G34" i="1"/>
  <c r="F34" i="1"/>
  <c r="E34" i="1"/>
  <c r="D34" i="1"/>
  <c r="C34" i="1"/>
  <c r="O33" i="1"/>
  <c r="N33" i="1"/>
  <c r="M33" i="1"/>
  <c r="L33" i="1"/>
  <c r="K33" i="1"/>
  <c r="I33" i="1"/>
  <c r="H33" i="1"/>
  <c r="G33" i="1"/>
  <c r="F33" i="1"/>
  <c r="E33" i="1"/>
  <c r="D33" i="1"/>
  <c r="C33" i="1"/>
  <c r="O32" i="1"/>
  <c r="N32" i="1"/>
  <c r="M32" i="1"/>
  <c r="L32" i="1"/>
  <c r="K32" i="1"/>
  <c r="I32" i="1"/>
  <c r="H32" i="1"/>
  <c r="G32" i="1"/>
  <c r="F32" i="1"/>
  <c r="E32" i="1"/>
  <c r="D32" i="1"/>
  <c r="C32" i="1"/>
  <c r="H31" i="1"/>
  <c r="G31" i="1"/>
  <c r="F31" i="1"/>
  <c r="E31" i="1"/>
  <c r="D31" i="1"/>
  <c r="C31" i="1"/>
  <c r="O30" i="1"/>
  <c r="N30" i="1"/>
  <c r="M30" i="1"/>
  <c r="L30" i="1"/>
  <c r="K30" i="1"/>
  <c r="I30" i="1"/>
  <c r="H30" i="1"/>
  <c r="G30" i="1"/>
  <c r="F30" i="1"/>
  <c r="E30" i="1"/>
  <c r="D30" i="1"/>
  <c r="C30" i="1"/>
  <c r="O27" i="1"/>
  <c r="M27" i="1"/>
  <c r="K27" i="1"/>
  <c r="N27" i="1"/>
  <c r="I27" i="1"/>
  <c r="H27" i="1"/>
  <c r="G27" i="1"/>
  <c r="F27" i="1"/>
  <c r="E27" i="1"/>
  <c r="D27" i="1"/>
  <c r="C27" i="1"/>
  <c r="F26" i="1"/>
  <c r="O25" i="1"/>
  <c r="M25" i="1"/>
  <c r="K25" i="1"/>
  <c r="N25" i="1"/>
  <c r="I25" i="1"/>
  <c r="H25" i="1"/>
  <c r="G25" i="1"/>
  <c r="F25" i="1"/>
  <c r="E25" i="1"/>
  <c r="D25" i="1"/>
  <c r="C25" i="1"/>
  <c r="L24" i="1"/>
  <c r="H24" i="1"/>
  <c r="F24" i="1"/>
  <c r="D24" i="1"/>
  <c r="O23" i="1"/>
  <c r="M23" i="1"/>
  <c r="K23" i="1"/>
  <c r="N23" i="1"/>
  <c r="I23" i="1"/>
  <c r="H23" i="1"/>
  <c r="G23" i="1"/>
  <c r="F23" i="1"/>
  <c r="E23" i="1"/>
  <c r="D23" i="1"/>
  <c r="C23" i="1"/>
  <c r="F22" i="1"/>
  <c r="O21" i="1"/>
  <c r="K21" i="1"/>
  <c r="I21" i="1"/>
  <c r="H21" i="1"/>
  <c r="G21" i="1"/>
  <c r="F21" i="1"/>
  <c r="E21" i="1"/>
  <c r="D21" i="1"/>
  <c r="C21" i="1"/>
  <c r="O20" i="1"/>
  <c r="H20" i="1"/>
  <c r="F20" i="1"/>
  <c r="D20" i="1"/>
  <c r="O19" i="1"/>
  <c r="M19" i="1"/>
  <c r="K19" i="1"/>
  <c r="N19" i="1"/>
  <c r="I19" i="1"/>
  <c r="H19" i="1"/>
  <c r="G19" i="1"/>
  <c r="F19" i="1"/>
  <c r="E19" i="1"/>
  <c r="D19" i="1"/>
  <c r="C19" i="1"/>
  <c r="O18" i="1"/>
  <c r="H18" i="1"/>
  <c r="F18" i="1"/>
  <c r="D18" i="1"/>
  <c r="O17" i="1"/>
  <c r="M17" i="1"/>
  <c r="K17" i="1"/>
  <c r="N17" i="1"/>
  <c r="I17" i="1"/>
  <c r="H17" i="1"/>
  <c r="G17" i="1"/>
  <c r="F17" i="1"/>
  <c r="E17" i="1"/>
  <c r="D17" i="1"/>
  <c r="C17" i="1"/>
  <c r="O16" i="1"/>
  <c r="N16" i="1"/>
  <c r="M16" i="1"/>
  <c r="L16" i="1"/>
  <c r="K16" i="1"/>
  <c r="I16" i="1"/>
  <c r="H16" i="1"/>
  <c r="G16" i="1"/>
  <c r="F16" i="1"/>
  <c r="E16" i="1"/>
  <c r="D16" i="1"/>
  <c r="C16" i="1"/>
  <c r="O15" i="1"/>
  <c r="N15" i="1"/>
  <c r="M15" i="1"/>
  <c r="L15" i="1"/>
  <c r="K15" i="1"/>
  <c r="I15" i="1"/>
  <c r="H15" i="1"/>
  <c r="G15" i="1"/>
  <c r="F15" i="1"/>
  <c r="E15" i="1"/>
  <c r="D15" i="1"/>
  <c r="C15" i="1"/>
  <c r="O14" i="1"/>
  <c r="N14" i="1"/>
  <c r="M14" i="1"/>
  <c r="L14" i="1"/>
  <c r="K14" i="1"/>
  <c r="I14" i="1"/>
  <c r="H14" i="1"/>
  <c r="G14" i="1"/>
  <c r="F14" i="1"/>
  <c r="E14" i="1"/>
  <c r="D14" i="1"/>
  <c r="C14" i="1"/>
  <c r="O13" i="1"/>
  <c r="N13" i="1"/>
  <c r="M13" i="1"/>
  <c r="L13" i="1"/>
  <c r="K13" i="1"/>
  <c r="I13" i="1"/>
  <c r="H13" i="1"/>
  <c r="G13" i="1"/>
  <c r="F13" i="1"/>
  <c r="E13" i="1"/>
  <c r="D13" i="1"/>
  <c r="C13" i="1"/>
  <c r="O12" i="1"/>
  <c r="N12" i="1"/>
  <c r="M12" i="1"/>
  <c r="L12" i="1"/>
  <c r="K12" i="1"/>
  <c r="I12" i="1"/>
  <c r="H12" i="1"/>
  <c r="G12" i="1"/>
  <c r="F12" i="1"/>
  <c r="E12" i="1"/>
  <c r="D12" i="1"/>
  <c r="C12" i="1"/>
  <c r="O11" i="1"/>
  <c r="N11" i="1"/>
  <c r="M11" i="1"/>
  <c r="L11" i="1"/>
  <c r="K11" i="1"/>
  <c r="I11" i="1"/>
  <c r="H11" i="1"/>
  <c r="G11" i="1"/>
  <c r="F11" i="1"/>
  <c r="E11" i="1"/>
  <c r="D11" i="1"/>
  <c r="C11" i="1"/>
  <c r="O10" i="1"/>
  <c r="N10" i="1"/>
  <c r="M10" i="1"/>
  <c r="L10" i="1"/>
  <c r="K10" i="1"/>
  <c r="I10" i="1"/>
  <c r="H10" i="1"/>
  <c r="G10" i="1"/>
  <c r="F10" i="1"/>
  <c r="E10" i="1"/>
  <c r="D10" i="1"/>
  <c r="C10" i="1"/>
  <c r="O9" i="1"/>
  <c r="N9" i="1"/>
  <c r="M9" i="1"/>
  <c r="L9" i="1"/>
  <c r="K9" i="1"/>
  <c r="I9" i="1"/>
  <c r="H9" i="1"/>
  <c r="G9" i="1"/>
  <c r="F9" i="1"/>
  <c r="E9" i="1"/>
  <c r="D9" i="1"/>
  <c r="C9" i="1"/>
  <c r="O8" i="1"/>
  <c r="N8" i="1"/>
  <c r="M8" i="1"/>
  <c r="L8" i="1"/>
  <c r="K8" i="1"/>
  <c r="I8" i="1"/>
  <c r="H8" i="1"/>
  <c r="G8" i="1"/>
  <c r="F8" i="1"/>
  <c r="E8" i="1"/>
  <c r="D8" i="1"/>
  <c r="C8" i="1"/>
  <c r="O7" i="1"/>
  <c r="N7" i="1"/>
  <c r="M7" i="1"/>
  <c r="L7" i="1"/>
  <c r="K7" i="1"/>
  <c r="I7" i="1"/>
  <c r="H7" i="1"/>
  <c r="G7" i="1"/>
  <c r="F7" i="1"/>
  <c r="E7" i="1"/>
  <c r="D7" i="1"/>
  <c r="C7" i="1"/>
  <c r="O6" i="1"/>
  <c r="N6" i="1"/>
  <c r="M6" i="1"/>
  <c r="L6" i="1"/>
  <c r="K6" i="1"/>
  <c r="I6" i="1"/>
  <c r="H6" i="1"/>
  <c r="G6" i="1"/>
  <c r="F6" i="1"/>
  <c r="E6" i="1"/>
  <c r="D6" i="1"/>
  <c r="C6" i="1"/>
  <c r="L18" i="1" l="1"/>
  <c r="L20" i="1"/>
  <c r="N20" i="1"/>
  <c r="O22" i="1"/>
  <c r="M22" i="1"/>
  <c r="K22" i="1"/>
  <c r="I22" i="1"/>
  <c r="G22" i="1"/>
  <c r="E22" i="1"/>
  <c r="C22" i="1"/>
  <c r="N22" i="1"/>
  <c r="O26" i="1"/>
  <c r="M26" i="1"/>
  <c r="K26" i="1"/>
  <c r="I26" i="1"/>
  <c r="G26" i="1"/>
  <c r="E26" i="1"/>
  <c r="C26" i="1"/>
  <c r="N26" i="1"/>
  <c r="N18" i="1"/>
  <c r="L17" i="1"/>
  <c r="C18" i="1"/>
  <c r="E18" i="1"/>
  <c r="G18" i="1"/>
  <c r="I18" i="1"/>
  <c r="K18" i="1"/>
  <c r="M18" i="1"/>
  <c r="L19" i="1"/>
  <c r="C20" i="1"/>
  <c r="E20" i="1"/>
  <c r="G20" i="1"/>
  <c r="I20" i="1"/>
  <c r="K20" i="1"/>
  <c r="M20" i="1"/>
  <c r="N21" i="1"/>
  <c r="L21" i="1"/>
  <c r="M21" i="1"/>
  <c r="D22" i="1"/>
  <c r="H22" i="1"/>
  <c r="L22" i="1"/>
  <c r="O24" i="1"/>
  <c r="M24" i="1"/>
  <c r="K24" i="1"/>
  <c r="I24" i="1"/>
  <c r="G24" i="1"/>
  <c r="E24" i="1"/>
  <c r="C24" i="1"/>
  <c r="N24" i="1"/>
  <c r="D26" i="1"/>
  <c r="H26" i="1"/>
  <c r="L26" i="1"/>
  <c r="L23" i="1"/>
  <c r="L25" i="1"/>
  <c r="L27" i="1"/>
  <c r="L77" i="1"/>
  <c r="L80" i="1"/>
  <c r="C81" i="1"/>
  <c r="E81" i="1"/>
  <c r="G81" i="1"/>
  <c r="I81" i="1"/>
  <c r="K81" i="1"/>
  <c r="M81" i="1"/>
  <c r="O81" i="1"/>
  <c r="L82" i="1"/>
  <c r="L83" i="1"/>
  <c r="C84" i="1"/>
  <c r="E84" i="1"/>
  <c r="G84" i="1"/>
  <c r="I84" i="1"/>
  <c r="K84" i="1"/>
  <c r="M84" i="1"/>
  <c r="O84" i="1"/>
  <c r="L85" i="1"/>
  <c r="C88" i="1"/>
  <c r="E88" i="1"/>
  <c r="G88" i="1"/>
  <c r="I88" i="1"/>
  <c r="K88" i="1"/>
  <c r="M88" i="1"/>
  <c r="O88" i="1"/>
  <c r="L89" i="1"/>
  <c r="L91" i="1"/>
  <c r="L81" i="1"/>
  <c r="L84" i="1"/>
  <c r="L88" i="1"/>
  <c r="C31" i="8"/>
  <c r="E31" i="8"/>
  <c r="G31" i="8"/>
  <c r="O108" i="8"/>
  <c r="O109" i="8"/>
  <c r="O110" i="8"/>
  <c r="O111" i="8"/>
  <c r="O112" i="8"/>
  <c r="N108" i="8"/>
  <c r="N109" i="8"/>
  <c r="N110" i="8"/>
  <c r="N111" i="8"/>
  <c r="N112" i="8"/>
  <c r="M108" i="8"/>
  <c r="M109" i="8"/>
  <c r="M110" i="8"/>
  <c r="M111" i="8"/>
  <c r="M112" i="8"/>
  <c r="L108" i="8"/>
  <c r="L109" i="8"/>
  <c r="L110" i="8"/>
  <c r="L111" i="8"/>
  <c r="L112" i="8"/>
  <c r="K108" i="8"/>
  <c r="K109" i="8"/>
  <c r="K110" i="8"/>
  <c r="K111" i="8"/>
  <c r="K112" i="8"/>
  <c r="O106" i="8"/>
  <c r="N106" i="8"/>
  <c r="M106" i="8"/>
  <c r="L106" i="8"/>
  <c r="K106" i="8"/>
  <c r="K107" i="8"/>
  <c r="I108" i="8"/>
  <c r="I109" i="8"/>
  <c r="I110" i="8"/>
  <c r="I111" i="8"/>
  <c r="H108" i="8"/>
  <c r="H109" i="8"/>
  <c r="H110" i="8"/>
  <c r="H111" i="8"/>
  <c r="G108" i="8"/>
  <c r="G109" i="8"/>
  <c r="G110" i="8"/>
  <c r="G111" i="8"/>
  <c r="F108" i="8"/>
  <c r="F109" i="8"/>
  <c r="F110" i="8"/>
  <c r="F111" i="8"/>
  <c r="E108" i="8"/>
  <c r="E109" i="8"/>
  <c r="E110" i="8"/>
  <c r="E111" i="8"/>
  <c r="D108" i="8"/>
  <c r="D109" i="8"/>
  <c r="D110" i="8"/>
  <c r="D111" i="8"/>
  <c r="C108" i="8"/>
  <c r="C109" i="8"/>
  <c r="C110" i="8"/>
  <c r="C111" i="8"/>
  <c r="O100" i="8"/>
  <c r="O101" i="8"/>
  <c r="O102" i="8"/>
  <c r="N100" i="8"/>
  <c r="N101" i="8"/>
  <c r="N102" i="8"/>
  <c r="M100" i="8"/>
  <c r="M101" i="8"/>
  <c r="M102" i="8"/>
  <c r="L100" i="8"/>
  <c r="L101" i="8"/>
  <c r="L102" i="8"/>
  <c r="K100" i="8"/>
  <c r="K101" i="8"/>
  <c r="K102" i="8"/>
  <c r="I100" i="8"/>
  <c r="I101" i="8"/>
  <c r="I102" i="8"/>
  <c r="H100" i="8"/>
  <c r="H101" i="8"/>
  <c r="H102" i="8"/>
  <c r="G100" i="8"/>
  <c r="G101" i="8"/>
  <c r="G102" i="8"/>
  <c r="F100" i="8"/>
  <c r="F101" i="8"/>
  <c r="F102" i="8"/>
  <c r="E100" i="8"/>
  <c r="E101" i="8"/>
  <c r="E102" i="8"/>
  <c r="E103" i="8"/>
  <c r="E104" i="8"/>
  <c r="E105" i="8"/>
  <c r="E106" i="8"/>
  <c r="D100" i="8"/>
  <c r="D101" i="8"/>
  <c r="D102" i="8"/>
  <c r="D103" i="8"/>
  <c r="D104" i="8"/>
  <c r="D105" i="8"/>
  <c r="D106" i="8"/>
  <c r="C100" i="8"/>
  <c r="C101" i="8"/>
  <c r="C102" i="8"/>
  <c r="C103" i="8"/>
  <c r="C104" i="8"/>
  <c r="C105" i="8"/>
  <c r="C106" i="8"/>
  <c r="O20" i="8"/>
  <c r="O21" i="8"/>
  <c r="O22" i="8"/>
  <c r="O23" i="8"/>
  <c r="O24" i="8"/>
  <c r="O25" i="8"/>
  <c r="O8" i="8"/>
  <c r="O9" i="8"/>
  <c r="O10" i="8"/>
  <c r="O11" i="8"/>
  <c r="O12" i="8"/>
  <c r="O13" i="8"/>
  <c r="N8" i="8"/>
  <c r="N9" i="8"/>
  <c r="N10" i="8"/>
  <c r="N11" i="8"/>
  <c r="N12" i="8"/>
  <c r="N13" i="8"/>
  <c r="M8" i="8"/>
  <c r="M9" i="8"/>
  <c r="M10" i="8"/>
  <c r="M11" i="8"/>
  <c r="M12" i="8"/>
  <c r="M13" i="8"/>
  <c r="L8" i="8"/>
  <c r="L9" i="8"/>
  <c r="L10" i="8"/>
  <c r="L11" i="8"/>
  <c r="L12" i="8"/>
  <c r="L13" i="8"/>
  <c r="K8" i="8"/>
  <c r="K9" i="8"/>
  <c r="K10" i="8"/>
  <c r="K11" i="8"/>
  <c r="K12" i="8"/>
  <c r="K13" i="8"/>
  <c r="I8" i="8"/>
  <c r="I9" i="8"/>
  <c r="I10" i="8"/>
  <c r="I11" i="8"/>
  <c r="I12" i="8"/>
  <c r="I13" i="8"/>
  <c r="H8" i="8"/>
  <c r="H9" i="8"/>
  <c r="H10" i="8"/>
  <c r="H11" i="8"/>
  <c r="H12" i="8"/>
  <c r="H13" i="8"/>
  <c r="G8" i="8"/>
  <c r="G9" i="8"/>
  <c r="G10" i="8"/>
  <c r="G11" i="8"/>
  <c r="G12" i="8"/>
  <c r="G13" i="8"/>
  <c r="F8" i="8"/>
  <c r="F9" i="8"/>
  <c r="F10" i="8"/>
  <c r="F11" i="8"/>
  <c r="F12" i="8"/>
  <c r="F13" i="8"/>
  <c r="E8" i="8"/>
  <c r="E9" i="8"/>
  <c r="E10" i="8"/>
  <c r="E11" i="8"/>
  <c r="E12" i="8"/>
  <c r="E13" i="8"/>
  <c r="H31" i="8" l="1"/>
  <c r="F31" i="8"/>
  <c r="D31" i="8"/>
  <c r="C25" i="8"/>
  <c r="C23" i="8"/>
  <c r="C21" i="8"/>
  <c r="D25" i="8"/>
  <c r="D23" i="8"/>
  <c r="D21" i="8"/>
  <c r="E25" i="8"/>
  <c r="E23" i="8"/>
  <c r="E21" i="8"/>
  <c r="F25" i="8"/>
  <c r="F23" i="8"/>
  <c r="F21" i="8"/>
  <c r="G25" i="8"/>
  <c r="G23" i="8"/>
  <c r="G21" i="8"/>
  <c r="H25" i="8"/>
  <c r="H23" i="8"/>
  <c r="H21" i="8"/>
  <c r="I25" i="8"/>
  <c r="I23" i="8"/>
  <c r="I21" i="8"/>
  <c r="K25" i="8"/>
  <c r="K23" i="8"/>
  <c r="K21" i="8"/>
  <c r="L25" i="8"/>
  <c r="L23" i="8"/>
  <c r="L21" i="8"/>
  <c r="M25" i="8"/>
  <c r="M23" i="8"/>
  <c r="M21" i="8"/>
  <c r="N25" i="8"/>
  <c r="N23" i="8"/>
  <c r="N21" i="8"/>
  <c r="C24" i="8"/>
  <c r="C22" i="8"/>
  <c r="C20" i="8"/>
  <c r="D24" i="8"/>
  <c r="D22" i="8"/>
  <c r="D20" i="8"/>
  <c r="E24" i="8"/>
  <c r="E22" i="8"/>
  <c r="E20" i="8"/>
  <c r="F24" i="8"/>
  <c r="F22" i="8"/>
  <c r="F20" i="8"/>
  <c r="G24" i="8"/>
  <c r="G22" i="8"/>
  <c r="G20" i="8"/>
  <c r="H24" i="8"/>
  <c r="H22" i="8"/>
  <c r="H20" i="8"/>
  <c r="I24" i="8"/>
  <c r="I22" i="8"/>
  <c r="I20" i="8"/>
  <c r="K24" i="8"/>
  <c r="K22" i="8"/>
  <c r="K20" i="8"/>
  <c r="L24" i="8"/>
  <c r="L22" i="8"/>
  <c r="L20" i="8"/>
  <c r="M24" i="8"/>
  <c r="M22" i="8"/>
  <c r="M20" i="8"/>
  <c r="N24" i="8"/>
  <c r="N22" i="8"/>
  <c r="N20" i="8"/>
  <c r="C6" i="8" l="1"/>
  <c r="L7" i="8"/>
  <c r="N7" i="8"/>
  <c r="C16" i="8"/>
  <c r="D17" i="8"/>
  <c r="D18" i="8"/>
  <c r="D19" i="8"/>
  <c r="D26" i="8"/>
  <c r="D27" i="8"/>
  <c r="D30" i="8"/>
  <c r="D32" i="8"/>
  <c r="D33" i="8"/>
  <c r="D34" i="8"/>
  <c r="D35" i="8"/>
  <c r="C36" i="8"/>
  <c r="D37" i="8"/>
  <c r="C38" i="8"/>
  <c r="N18" i="8" l="1"/>
  <c r="N27" i="8"/>
  <c r="O26" i="8"/>
  <c r="O16" i="8"/>
  <c r="O7" i="8"/>
  <c r="M7" i="8"/>
  <c r="K7" i="8"/>
  <c r="N38" i="8"/>
  <c r="N33" i="8"/>
  <c r="N26" i="8"/>
  <c r="L18" i="8"/>
  <c r="L26" i="8"/>
  <c r="N35" i="8"/>
  <c r="M16" i="8"/>
  <c r="L38" i="8"/>
  <c r="N37" i="8"/>
  <c r="L35" i="8"/>
  <c r="L33" i="8"/>
  <c r="N32" i="8"/>
  <c r="O14" i="8"/>
  <c r="O30" i="8"/>
  <c r="N14" i="8"/>
  <c r="O38" i="8"/>
  <c r="M38" i="8"/>
  <c r="K38" i="8"/>
  <c r="I38" i="8"/>
  <c r="L37" i="8"/>
  <c r="N36" i="8"/>
  <c r="N19" i="8"/>
  <c r="M30" i="8"/>
  <c r="L36" i="8"/>
  <c r="L32" i="8"/>
  <c r="N30" i="8"/>
  <c r="L30" i="8"/>
  <c r="L19" i="8"/>
  <c r="O18" i="8"/>
  <c r="M18" i="8"/>
  <c r="K18" i="8"/>
  <c r="I18" i="8"/>
  <c r="N17" i="8"/>
  <c r="N6" i="8"/>
  <c r="E18" i="8"/>
  <c r="N16" i="8"/>
  <c r="L16" i="8"/>
  <c r="N15" i="8"/>
  <c r="O37" i="8"/>
  <c r="M37" i="8"/>
  <c r="K37" i="8"/>
  <c r="O36" i="8"/>
  <c r="M36" i="8"/>
  <c r="K36" i="8"/>
  <c r="O35" i="8"/>
  <c r="M35" i="8"/>
  <c r="K35" i="8"/>
  <c r="I35" i="8"/>
  <c r="E35" i="8"/>
  <c r="N34" i="8"/>
  <c r="O33" i="8"/>
  <c r="M33" i="8"/>
  <c r="K33" i="8"/>
  <c r="I33" i="8"/>
  <c r="E33" i="8"/>
  <c r="K30" i="8"/>
  <c r="I30" i="8"/>
  <c r="E30" i="8"/>
  <c r="L27" i="8"/>
  <c r="M26" i="8"/>
  <c r="K26" i="8"/>
  <c r="I26" i="8"/>
  <c r="E26" i="8"/>
  <c r="G18" i="8"/>
  <c r="C18" i="8"/>
  <c r="L17" i="8"/>
  <c r="K16" i="8"/>
  <c r="I16" i="8"/>
  <c r="E16" i="8"/>
  <c r="L15" i="8"/>
  <c r="L14" i="8"/>
  <c r="G35" i="8"/>
  <c r="C35" i="8"/>
  <c r="G33" i="8"/>
  <c r="C33" i="8"/>
  <c r="G30" i="8"/>
  <c r="C30" i="8"/>
  <c r="G26" i="8"/>
  <c r="C26" i="8"/>
  <c r="G16" i="8"/>
  <c r="L6" i="8"/>
  <c r="H6" i="8"/>
  <c r="H38" i="8"/>
  <c r="F38" i="8"/>
  <c r="D38" i="8"/>
  <c r="I37" i="8"/>
  <c r="G37" i="8"/>
  <c r="E37" i="8"/>
  <c r="C37" i="8"/>
  <c r="H36" i="8"/>
  <c r="F36" i="8"/>
  <c r="D36" i="8"/>
  <c r="L34" i="8"/>
  <c r="H34" i="8"/>
  <c r="G38" i="8"/>
  <c r="E38" i="8"/>
  <c r="H37" i="8"/>
  <c r="F37" i="8"/>
  <c r="I36" i="8"/>
  <c r="G36" i="8"/>
  <c r="E36" i="8"/>
  <c r="C34" i="8"/>
  <c r="E34" i="8"/>
  <c r="G34" i="8"/>
  <c r="I34" i="8"/>
  <c r="K34" i="8"/>
  <c r="M34" i="8"/>
  <c r="O34" i="8"/>
  <c r="F34" i="8"/>
  <c r="H35" i="8"/>
  <c r="F35" i="8"/>
  <c r="H33" i="8"/>
  <c r="F33" i="8"/>
  <c r="O32" i="8"/>
  <c r="M32" i="8"/>
  <c r="K32" i="8"/>
  <c r="I32" i="8"/>
  <c r="G32" i="8"/>
  <c r="E32" i="8"/>
  <c r="C32" i="8"/>
  <c r="H30" i="8"/>
  <c r="F30" i="8"/>
  <c r="O27" i="8"/>
  <c r="M27" i="8"/>
  <c r="K27" i="8"/>
  <c r="I27" i="8"/>
  <c r="G27" i="8"/>
  <c r="E27" i="8"/>
  <c r="C27" i="8"/>
  <c r="H26" i="8"/>
  <c r="F26" i="8"/>
  <c r="O19" i="8"/>
  <c r="M19" i="8"/>
  <c r="K19" i="8"/>
  <c r="I19" i="8"/>
  <c r="G19" i="8"/>
  <c r="E19" i="8"/>
  <c r="C19" i="8"/>
  <c r="H18" i="8"/>
  <c r="F18" i="8"/>
  <c r="O17" i="8"/>
  <c r="M17" i="8"/>
  <c r="K17" i="8"/>
  <c r="I17" i="8"/>
  <c r="G17" i="8"/>
  <c r="E17" i="8"/>
  <c r="C17" i="8"/>
  <c r="H16" i="8"/>
  <c r="F16" i="8"/>
  <c r="D16" i="8"/>
  <c r="O15" i="8"/>
  <c r="M15" i="8"/>
  <c r="K15" i="8"/>
  <c r="I15" i="8"/>
  <c r="G15" i="8"/>
  <c r="H14" i="8"/>
  <c r="F14" i="8"/>
  <c r="I7" i="8"/>
  <c r="G7" i="8"/>
  <c r="E7" i="8"/>
  <c r="F6" i="8"/>
  <c r="D6" i="8"/>
  <c r="H32" i="8"/>
  <c r="F32" i="8"/>
  <c r="H27" i="8"/>
  <c r="F27" i="8"/>
  <c r="H19" i="8"/>
  <c r="F19" i="8"/>
  <c r="H17" i="8"/>
  <c r="F17" i="8"/>
  <c r="H15" i="8"/>
  <c r="F15" i="8"/>
  <c r="M14" i="8"/>
  <c r="K14" i="8"/>
  <c r="I14" i="8"/>
  <c r="G14" i="8"/>
  <c r="E14" i="8"/>
  <c r="H7" i="8"/>
  <c r="F7" i="8"/>
  <c r="O6" i="8"/>
  <c r="M6" i="8"/>
  <c r="K6" i="8"/>
  <c r="G6" i="8"/>
  <c r="E6" i="8"/>
  <c r="R108" i="9" l="1"/>
  <c r="Q108" i="9"/>
  <c r="P108" i="9"/>
  <c r="O108" i="9"/>
  <c r="N108" i="9"/>
  <c r="M108" i="9"/>
  <c r="L108" i="9"/>
  <c r="K108" i="9"/>
  <c r="I108" i="9"/>
  <c r="H108" i="9"/>
  <c r="G108" i="9"/>
  <c r="F108" i="9"/>
  <c r="E108" i="9"/>
  <c r="D108" i="9"/>
  <c r="C108" i="9"/>
  <c r="Q106" i="9"/>
  <c r="O106" i="9"/>
  <c r="M106" i="9"/>
  <c r="K106" i="9"/>
  <c r="R106" i="9"/>
  <c r="I106" i="9"/>
  <c r="H106" i="9"/>
  <c r="G106" i="9"/>
  <c r="F106" i="9"/>
  <c r="E106" i="9"/>
  <c r="D106" i="9"/>
  <c r="C106" i="9"/>
  <c r="Q105" i="9"/>
  <c r="O105" i="9"/>
  <c r="M105" i="9"/>
  <c r="K105" i="9"/>
  <c r="R105" i="9"/>
  <c r="I105" i="9"/>
  <c r="H105" i="9"/>
  <c r="G105" i="9"/>
  <c r="F105" i="9"/>
  <c r="E105" i="9"/>
  <c r="D105" i="9"/>
  <c r="C105" i="9"/>
  <c r="R101" i="9"/>
  <c r="Q101" i="9"/>
  <c r="P101" i="9"/>
  <c r="O101" i="9"/>
  <c r="N101" i="9"/>
  <c r="M101" i="9"/>
  <c r="L101" i="9"/>
  <c r="K101" i="9"/>
  <c r="I101" i="9"/>
  <c r="H101" i="9"/>
  <c r="G101" i="9"/>
  <c r="F101" i="9"/>
  <c r="E101" i="9"/>
  <c r="D101" i="9"/>
  <c r="C101" i="9"/>
  <c r="Q100" i="9"/>
  <c r="O100" i="9"/>
  <c r="M100" i="9"/>
  <c r="K100" i="9"/>
  <c r="R100" i="9"/>
  <c r="I100" i="9"/>
  <c r="H100" i="9"/>
  <c r="G100" i="9"/>
  <c r="F100" i="9"/>
  <c r="E100" i="9"/>
  <c r="D100" i="9"/>
  <c r="C100" i="9"/>
  <c r="R99" i="9"/>
  <c r="Q99" i="9"/>
  <c r="P99" i="9"/>
  <c r="O99" i="9"/>
  <c r="N99" i="9"/>
  <c r="M99" i="9"/>
  <c r="L99" i="9"/>
  <c r="K99" i="9"/>
  <c r="I99" i="9"/>
  <c r="H99" i="9"/>
  <c r="G99" i="9"/>
  <c r="F99" i="9"/>
  <c r="E99" i="9"/>
  <c r="D99" i="9"/>
  <c r="C99" i="9"/>
  <c r="R94" i="9"/>
  <c r="Q94" i="9"/>
  <c r="P94" i="9"/>
  <c r="O94" i="9"/>
  <c r="N94" i="9"/>
  <c r="M94" i="9"/>
  <c r="L94" i="9"/>
  <c r="K94" i="9"/>
  <c r="I94" i="9"/>
  <c r="H94" i="9"/>
  <c r="G94" i="9"/>
  <c r="F94" i="9"/>
  <c r="E94" i="9"/>
  <c r="D94" i="9"/>
  <c r="C94" i="9"/>
  <c r="R93" i="9"/>
  <c r="Q93" i="9"/>
  <c r="P93" i="9"/>
  <c r="O93" i="9"/>
  <c r="N93" i="9"/>
  <c r="M93" i="9"/>
  <c r="L93" i="9"/>
  <c r="K93" i="9"/>
  <c r="I93" i="9"/>
  <c r="H93" i="9"/>
  <c r="G93" i="9"/>
  <c r="F93" i="9"/>
  <c r="E93" i="9"/>
  <c r="D93" i="9"/>
  <c r="C93" i="9"/>
  <c r="R92" i="9"/>
  <c r="Q92" i="9"/>
  <c r="P92" i="9"/>
  <c r="O92" i="9"/>
  <c r="N92" i="9"/>
  <c r="M92" i="9"/>
  <c r="L92" i="9"/>
  <c r="K92" i="9"/>
  <c r="I92" i="9"/>
  <c r="H92" i="9"/>
  <c r="G92" i="9"/>
  <c r="F92" i="9"/>
  <c r="E92" i="9"/>
  <c r="D92" i="9"/>
  <c r="C92" i="9"/>
  <c r="Q91" i="9"/>
  <c r="H91" i="9"/>
  <c r="F91" i="9"/>
  <c r="D91" i="9"/>
  <c r="R90" i="9"/>
  <c r="Q90" i="9"/>
  <c r="P90" i="9"/>
  <c r="O90" i="9"/>
  <c r="N90" i="9"/>
  <c r="M90" i="9"/>
  <c r="L90" i="9"/>
  <c r="K90" i="9"/>
  <c r="I90" i="9"/>
  <c r="H90" i="9"/>
  <c r="G90" i="9"/>
  <c r="F90" i="9"/>
  <c r="E90" i="9"/>
  <c r="D90" i="9"/>
  <c r="C90" i="9"/>
  <c r="R89" i="9"/>
  <c r="Q89" i="9"/>
  <c r="P89" i="9"/>
  <c r="O89" i="9"/>
  <c r="N89" i="9"/>
  <c r="M89" i="9"/>
  <c r="L89" i="9"/>
  <c r="K89" i="9"/>
  <c r="I89" i="9"/>
  <c r="H89" i="9"/>
  <c r="G89" i="9"/>
  <c r="F89" i="9"/>
  <c r="E89" i="9"/>
  <c r="D89" i="9"/>
  <c r="C89" i="9"/>
  <c r="R88" i="9"/>
  <c r="Q88" i="9"/>
  <c r="P88" i="9"/>
  <c r="O88" i="9"/>
  <c r="N88" i="9"/>
  <c r="M88" i="9"/>
  <c r="L88" i="9"/>
  <c r="K88" i="9"/>
  <c r="I88" i="9"/>
  <c r="H88" i="9"/>
  <c r="G88" i="9"/>
  <c r="F88" i="9"/>
  <c r="E88" i="9"/>
  <c r="D88" i="9"/>
  <c r="C88" i="9"/>
  <c r="R87" i="9"/>
  <c r="Q87" i="9"/>
  <c r="P87" i="9"/>
  <c r="O87" i="9"/>
  <c r="N87" i="9"/>
  <c r="M87" i="9"/>
  <c r="L87" i="9"/>
  <c r="K87" i="9"/>
  <c r="I87" i="9"/>
  <c r="H87" i="9"/>
  <c r="G87" i="9"/>
  <c r="F87" i="9"/>
  <c r="E87" i="9"/>
  <c r="D87" i="9"/>
  <c r="C87" i="9"/>
  <c r="R74" i="9"/>
  <c r="Q74" i="9"/>
  <c r="P74" i="9"/>
  <c r="O74" i="9"/>
  <c r="N74" i="9"/>
  <c r="M74" i="9"/>
  <c r="L74" i="9"/>
  <c r="K74" i="9"/>
  <c r="I74" i="9"/>
  <c r="H74" i="9"/>
  <c r="G74" i="9"/>
  <c r="F74" i="9"/>
  <c r="E74" i="9"/>
  <c r="D74" i="9"/>
  <c r="C74" i="9"/>
  <c r="R70" i="9"/>
  <c r="Q70" i="9"/>
  <c r="P70" i="9"/>
  <c r="O70" i="9"/>
  <c r="N70" i="9"/>
  <c r="M70" i="9"/>
  <c r="L70" i="9"/>
  <c r="K70" i="9"/>
  <c r="I70" i="9"/>
  <c r="H70" i="9"/>
  <c r="G70" i="9"/>
  <c r="F70" i="9"/>
  <c r="E70" i="9"/>
  <c r="D70" i="9"/>
  <c r="C70" i="9"/>
  <c r="R69" i="9"/>
  <c r="Q69" i="9"/>
  <c r="P69" i="9"/>
  <c r="O69" i="9"/>
  <c r="N69" i="9"/>
  <c r="M69" i="9"/>
  <c r="L69" i="9"/>
  <c r="K69" i="9"/>
  <c r="I69" i="9"/>
  <c r="H69" i="9"/>
  <c r="G69" i="9"/>
  <c r="F69" i="9"/>
  <c r="E69" i="9"/>
  <c r="D69" i="9"/>
  <c r="C69" i="9"/>
  <c r="R68" i="9"/>
  <c r="Q68" i="9"/>
  <c r="P68" i="9"/>
  <c r="O68" i="9"/>
  <c r="N68" i="9"/>
  <c r="M68" i="9"/>
  <c r="L68" i="9"/>
  <c r="K68" i="9"/>
  <c r="I68" i="9"/>
  <c r="H68" i="9"/>
  <c r="G68" i="9"/>
  <c r="F68" i="9"/>
  <c r="E68" i="9"/>
  <c r="D68" i="9"/>
  <c r="C68" i="9"/>
  <c r="R40" i="9"/>
  <c r="Q40" i="9"/>
  <c r="P40" i="9"/>
  <c r="O40" i="9"/>
  <c r="N40" i="9"/>
  <c r="M40" i="9"/>
  <c r="L40" i="9"/>
  <c r="K40" i="9"/>
  <c r="I40" i="9"/>
  <c r="H40" i="9"/>
  <c r="G40" i="9"/>
  <c r="F40" i="9"/>
  <c r="E40" i="9"/>
  <c r="D40" i="9"/>
  <c r="C40" i="9"/>
  <c r="R39" i="9"/>
  <c r="Q39" i="9"/>
  <c r="P39" i="9"/>
  <c r="O39" i="9"/>
  <c r="N39" i="9"/>
  <c r="M39" i="9"/>
  <c r="L39" i="9"/>
  <c r="K39" i="9"/>
  <c r="I39" i="9"/>
  <c r="H39" i="9"/>
  <c r="G39" i="9"/>
  <c r="F39" i="9"/>
  <c r="E39" i="9"/>
  <c r="D39" i="9"/>
  <c r="C39" i="9"/>
  <c r="R38" i="9"/>
  <c r="Q38" i="9"/>
  <c r="P38" i="9"/>
  <c r="O38" i="9"/>
  <c r="N38" i="9"/>
  <c r="M38" i="9"/>
  <c r="L38" i="9"/>
  <c r="K38" i="9"/>
  <c r="I38" i="9"/>
  <c r="H38" i="9"/>
  <c r="G38" i="9"/>
  <c r="F38" i="9"/>
  <c r="E38" i="9"/>
  <c r="D38" i="9"/>
  <c r="C38" i="9"/>
  <c r="R37" i="9"/>
  <c r="Q37" i="9"/>
  <c r="P37" i="9"/>
  <c r="O37" i="9"/>
  <c r="N37" i="9"/>
  <c r="M37" i="9"/>
  <c r="L37" i="9"/>
  <c r="K37" i="9"/>
  <c r="I37" i="9"/>
  <c r="H37" i="9"/>
  <c r="G37" i="9"/>
  <c r="F37" i="9"/>
  <c r="E37" i="9"/>
  <c r="D37" i="9"/>
  <c r="C37" i="9"/>
  <c r="R36" i="9"/>
  <c r="Q36" i="9"/>
  <c r="P36" i="9"/>
  <c r="O36" i="9"/>
  <c r="N36" i="9"/>
  <c r="M36" i="9"/>
  <c r="L36" i="9"/>
  <c r="K36" i="9"/>
  <c r="I36" i="9"/>
  <c r="H36" i="9"/>
  <c r="G36" i="9"/>
  <c r="F36" i="9"/>
  <c r="E36" i="9"/>
  <c r="D36" i="9"/>
  <c r="C36" i="9"/>
  <c r="R35" i="9"/>
  <c r="Q35" i="9"/>
  <c r="P35" i="9"/>
  <c r="O35" i="9"/>
  <c r="N35" i="9"/>
  <c r="M35" i="9"/>
  <c r="L35" i="9"/>
  <c r="K35" i="9"/>
  <c r="I35" i="9"/>
  <c r="H35" i="9"/>
  <c r="G35" i="9"/>
  <c r="F35" i="9"/>
  <c r="E35" i="9"/>
  <c r="D35" i="9"/>
  <c r="C35" i="9"/>
  <c r="R34" i="9"/>
  <c r="Q34" i="9"/>
  <c r="P34" i="9"/>
  <c r="O34" i="9"/>
  <c r="N34" i="9"/>
  <c r="M34" i="9"/>
  <c r="L34" i="9"/>
  <c r="K34" i="9"/>
  <c r="I34" i="9"/>
  <c r="H34" i="9"/>
  <c r="G34" i="9"/>
  <c r="F34" i="9"/>
  <c r="E34" i="9"/>
  <c r="D34" i="9"/>
  <c r="C34" i="9"/>
  <c r="R33" i="9"/>
  <c r="Q33" i="9"/>
  <c r="P33" i="9"/>
  <c r="O33" i="9"/>
  <c r="N33" i="9"/>
  <c r="M33" i="9"/>
  <c r="L33" i="9"/>
  <c r="K33" i="9"/>
  <c r="I33" i="9"/>
  <c r="H33" i="9"/>
  <c r="G33" i="9"/>
  <c r="F33" i="9"/>
  <c r="E33" i="9"/>
  <c r="D33" i="9"/>
  <c r="C33" i="9"/>
  <c r="R32" i="9"/>
  <c r="Q32" i="9"/>
  <c r="P32" i="9"/>
  <c r="O32" i="9"/>
  <c r="N32" i="9"/>
  <c r="M32" i="9"/>
  <c r="L32" i="9"/>
  <c r="K32" i="9"/>
  <c r="I32" i="9"/>
  <c r="H32" i="9"/>
  <c r="G32" i="9"/>
  <c r="F32" i="9"/>
  <c r="E32" i="9"/>
  <c r="D32" i="9"/>
  <c r="C32" i="9"/>
  <c r="Q31" i="9"/>
  <c r="O31" i="9"/>
  <c r="M31" i="9"/>
  <c r="K31" i="9"/>
  <c r="R31" i="9"/>
  <c r="I31" i="9"/>
  <c r="H31" i="9"/>
  <c r="G31" i="9"/>
  <c r="F31" i="9"/>
  <c r="E31" i="9"/>
  <c r="D31" i="9"/>
  <c r="C31" i="9"/>
  <c r="R29" i="9"/>
  <c r="Q29" i="9"/>
  <c r="P29" i="9"/>
  <c r="O29" i="9"/>
  <c r="N29" i="9"/>
  <c r="M29" i="9"/>
  <c r="L29" i="9"/>
  <c r="K29" i="9"/>
  <c r="I29" i="9"/>
  <c r="H29" i="9"/>
  <c r="G29" i="9"/>
  <c r="F29" i="9"/>
  <c r="E29" i="9"/>
  <c r="D29" i="9"/>
  <c r="C29" i="9"/>
  <c r="R28" i="9"/>
  <c r="Q28" i="9"/>
  <c r="P28" i="9"/>
  <c r="O28" i="9"/>
  <c r="N28" i="9"/>
  <c r="M28" i="9"/>
  <c r="L28" i="9"/>
  <c r="K28" i="9"/>
  <c r="I28" i="9"/>
  <c r="H28" i="9"/>
  <c r="G28" i="9"/>
  <c r="F28" i="9"/>
  <c r="E28" i="9"/>
  <c r="D28" i="9"/>
  <c r="C28" i="9"/>
  <c r="R27" i="9"/>
  <c r="Q27" i="9"/>
  <c r="P27" i="9"/>
  <c r="O27" i="9"/>
  <c r="N27" i="9"/>
  <c r="M27" i="9"/>
  <c r="L27" i="9"/>
  <c r="K27" i="9"/>
  <c r="I27" i="9"/>
  <c r="H27" i="9"/>
  <c r="G27" i="9"/>
  <c r="F27" i="9"/>
  <c r="E27" i="9"/>
  <c r="D27" i="9"/>
  <c r="C27" i="9"/>
  <c r="R26" i="9"/>
  <c r="Q26" i="9"/>
  <c r="P26" i="9"/>
  <c r="O26" i="9"/>
  <c r="N26" i="9"/>
  <c r="M26" i="9"/>
  <c r="L26" i="9"/>
  <c r="K26" i="9"/>
  <c r="I26" i="9"/>
  <c r="H26" i="9"/>
  <c r="G26" i="9"/>
  <c r="F26" i="9"/>
  <c r="E26" i="9"/>
  <c r="D26" i="9"/>
  <c r="C26" i="9"/>
  <c r="R25" i="9"/>
  <c r="Q25" i="9"/>
  <c r="P25" i="9"/>
  <c r="O25" i="9"/>
  <c r="N25" i="9"/>
  <c r="M25" i="9"/>
  <c r="L25" i="9"/>
  <c r="K25" i="9"/>
  <c r="I25" i="9"/>
  <c r="H25" i="9"/>
  <c r="G25" i="9"/>
  <c r="F25" i="9"/>
  <c r="E25" i="9"/>
  <c r="D25" i="9"/>
  <c r="C25" i="9"/>
  <c r="R24" i="9"/>
  <c r="Q24" i="9"/>
  <c r="P24" i="9"/>
  <c r="O24" i="9"/>
  <c r="N24" i="9"/>
  <c r="M24" i="9"/>
  <c r="L24" i="9"/>
  <c r="K24" i="9"/>
  <c r="I24" i="9"/>
  <c r="H24" i="9"/>
  <c r="G24" i="9"/>
  <c r="F24" i="9"/>
  <c r="E24" i="9"/>
  <c r="D24" i="9"/>
  <c r="C24" i="9"/>
  <c r="R23" i="9"/>
  <c r="Q23" i="9"/>
  <c r="P23" i="9"/>
  <c r="O23" i="9"/>
  <c r="N23" i="9"/>
  <c r="M23" i="9"/>
  <c r="L23" i="9"/>
  <c r="K23" i="9"/>
  <c r="I23" i="9"/>
  <c r="H23" i="9"/>
  <c r="G23" i="9"/>
  <c r="F23" i="9"/>
  <c r="E23" i="9"/>
  <c r="D23" i="9"/>
  <c r="C23" i="9"/>
  <c r="R16" i="9"/>
  <c r="Q16" i="9"/>
  <c r="P16" i="9"/>
  <c r="O16" i="9"/>
  <c r="N16" i="9"/>
  <c r="M16" i="9"/>
  <c r="L16" i="9"/>
  <c r="K16" i="9"/>
  <c r="I16" i="9"/>
  <c r="H16" i="9"/>
  <c r="G16" i="9"/>
  <c r="F16" i="9"/>
  <c r="E16" i="9"/>
  <c r="D16" i="9"/>
  <c r="C16" i="9"/>
  <c r="R15" i="9"/>
  <c r="Q15" i="9"/>
  <c r="P15" i="9"/>
  <c r="O15" i="9"/>
  <c r="N15" i="9"/>
  <c r="M15" i="9"/>
  <c r="L15" i="9"/>
  <c r="K15" i="9"/>
  <c r="I15" i="9"/>
  <c r="H15" i="9"/>
  <c r="G15" i="9"/>
  <c r="F15" i="9"/>
  <c r="E15" i="9"/>
  <c r="D15" i="9"/>
  <c r="C15" i="9"/>
  <c r="R7" i="9"/>
  <c r="Q7" i="9"/>
  <c r="P7" i="9"/>
  <c r="O7" i="9"/>
  <c r="N7" i="9"/>
  <c r="M7" i="9"/>
  <c r="L7" i="9"/>
  <c r="K7" i="9"/>
  <c r="I7" i="9"/>
  <c r="H7" i="9"/>
  <c r="G7" i="9"/>
  <c r="F7" i="9"/>
  <c r="E7" i="9"/>
  <c r="D7" i="9"/>
  <c r="C7" i="9"/>
  <c r="Q6" i="9"/>
  <c r="P6" i="9"/>
  <c r="O6" i="9"/>
  <c r="N6" i="9"/>
  <c r="M6" i="9"/>
  <c r="L6" i="9"/>
  <c r="K6" i="9"/>
  <c r="I6" i="9"/>
  <c r="H6" i="9"/>
  <c r="G6" i="9"/>
  <c r="F6" i="9"/>
  <c r="E6" i="9"/>
  <c r="D6" i="9"/>
  <c r="C6" i="9"/>
  <c r="L91" i="9" l="1"/>
  <c r="N91" i="9"/>
  <c r="P91" i="9"/>
  <c r="R91" i="9"/>
  <c r="L31" i="9"/>
  <c r="N31" i="9"/>
  <c r="P31" i="9"/>
  <c r="C91" i="9"/>
  <c r="E91" i="9"/>
  <c r="G91" i="9"/>
  <c r="I91" i="9"/>
  <c r="K91" i="9"/>
  <c r="M91" i="9"/>
  <c r="O91" i="9"/>
  <c r="L100" i="9"/>
  <c r="N100" i="9"/>
  <c r="P100" i="9"/>
  <c r="L105" i="9"/>
  <c r="N105" i="9"/>
  <c r="P105" i="9"/>
  <c r="L106" i="9"/>
  <c r="N106" i="9"/>
  <c r="P106" i="9"/>
  <c r="N107" i="8"/>
  <c r="F107" i="8"/>
  <c r="F106" i="8"/>
  <c r="K105" i="8"/>
  <c r="N105" i="8"/>
  <c r="I105" i="8"/>
  <c r="H105" i="8"/>
  <c r="G105" i="8"/>
  <c r="F105" i="8"/>
  <c r="N104" i="8"/>
  <c r="H104" i="8"/>
  <c r="F104" i="8"/>
  <c r="O105" i="8" l="1"/>
  <c r="D107" i="8"/>
  <c r="H107" i="8"/>
  <c r="N103" i="8"/>
  <c r="O103" i="8"/>
  <c r="K103" i="8"/>
  <c r="I103" i="8"/>
  <c r="G103" i="8"/>
  <c r="H112" i="8"/>
  <c r="D112" i="8"/>
  <c r="N99" i="8"/>
  <c r="H99" i="8"/>
  <c r="D99" i="8"/>
  <c r="F103" i="8"/>
  <c r="F99" i="8"/>
  <c r="H103" i="8"/>
  <c r="M103" i="8"/>
  <c r="H106" i="8"/>
  <c r="F112" i="8"/>
  <c r="M105" i="8"/>
  <c r="C99" i="8"/>
  <c r="E99" i="8"/>
  <c r="G99" i="8"/>
  <c r="I99" i="8"/>
  <c r="K99" i="8"/>
  <c r="M99" i="8"/>
  <c r="O99" i="8"/>
  <c r="L103" i="8"/>
  <c r="G104" i="8"/>
  <c r="I104" i="8"/>
  <c r="K104" i="8"/>
  <c r="M104" i="8"/>
  <c r="O104" i="8"/>
  <c r="L105" i="8"/>
  <c r="G106" i="8"/>
  <c r="I106" i="8"/>
  <c r="C107" i="8"/>
  <c r="E107" i="8"/>
  <c r="G107" i="8"/>
  <c r="I107" i="8"/>
  <c r="M107" i="8"/>
  <c r="O107" i="8"/>
  <c r="C112" i="8"/>
  <c r="E112" i="8"/>
  <c r="G112" i="8"/>
  <c r="I112" i="8"/>
  <c r="L99" i="8"/>
  <c r="L104" i="8"/>
  <c r="L107" i="8"/>
  <c r="D6" i="4" l="1"/>
  <c r="U6" i="4" l="1"/>
  <c r="H23" i="4"/>
  <c r="H24" i="4"/>
  <c r="F6" i="4"/>
  <c r="H6" i="4"/>
  <c r="M6" i="4"/>
  <c r="Q6" i="4"/>
  <c r="C6" i="4"/>
  <c r="E6" i="4"/>
  <c r="G6" i="4"/>
  <c r="K6" i="4"/>
  <c r="W6" i="4" s="1"/>
  <c r="O6" i="4"/>
  <c r="S6" i="4"/>
  <c r="I23" i="4"/>
  <c r="K23" i="4"/>
  <c r="I24" i="4"/>
  <c r="K24" i="4"/>
  <c r="M24" i="4" s="1"/>
  <c r="O24" i="4" s="1"/>
  <c r="Q24" i="4" s="1"/>
  <c r="L6" i="4"/>
  <c r="N6" i="4"/>
  <c r="P6" i="4"/>
  <c r="R6" i="4"/>
  <c r="T6" i="4"/>
  <c r="L23" i="4"/>
  <c r="L24" i="4"/>
  <c r="N24" i="4" s="1"/>
  <c r="P24" i="4" s="1"/>
  <c r="R24" i="4" s="1"/>
</calcChain>
</file>

<file path=xl/sharedStrings.xml><?xml version="1.0" encoding="utf-8"?>
<sst xmlns="http://schemas.openxmlformats.org/spreadsheetml/2006/main" count="2712" uniqueCount="761">
  <si>
    <t>Розничный прайс-лист на рулонную систему UNI-1</t>
  </si>
  <si>
    <t>Наименование ткани</t>
  </si>
  <si>
    <t xml:space="preserve">Цена изделия в руб. по ширине </t>
  </si>
  <si>
    <t>Тэфи 28, 33, 42</t>
  </si>
  <si>
    <t>Тэфи 01-16</t>
  </si>
  <si>
    <t>Балтик 01, 02, 29</t>
  </si>
  <si>
    <t>Домино</t>
  </si>
  <si>
    <r>
      <t xml:space="preserve">1) Min размеры изделия, см (шир х выс)  </t>
    </r>
    <r>
      <rPr>
        <sz val="11"/>
        <color indexed="8"/>
        <rFont val="Calibri"/>
        <family val="2"/>
        <charset val="204"/>
      </rPr>
      <t>25 x 30</t>
    </r>
    <r>
      <rPr>
        <i/>
        <sz val="11"/>
        <color indexed="8"/>
        <rFont val="Calibri"/>
        <family val="2"/>
        <charset val="204"/>
      </rPr>
      <t>.</t>
    </r>
  </si>
  <si>
    <t>2) Мах ширина изделия - до 120см (с гарантией), до 150см (без гарантии).</t>
  </si>
  <si>
    <t>3) Срок изготовления рулонных штор UNI-1 от 3 рабочих дней.</t>
  </si>
  <si>
    <t>4) Изготовление UNI-1 в цветах Светлый Дуб, Золотой Дуб и Махагон + 50% к цене.</t>
  </si>
  <si>
    <t xml:space="preserve">5) Предоставляется гарантия на 3 месяца.  </t>
  </si>
  <si>
    <t xml:space="preserve">6) Рекомендации по замерам системы UNI-1 для окон ПВХ: </t>
  </si>
  <si>
    <t>С прямоугольным штапиком глубиной не менее 10мм.</t>
  </si>
  <si>
    <t>С лицевой плоскостью штапика не менее 9мм , не более 14мм.</t>
  </si>
  <si>
    <t>Замер производится по стыку штапика с рамой (профилем) окна с точностью до 1 мм.!</t>
  </si>
  <si>
    <t xml:space="preserve">ВНИМАНИЕ!!!! ПЕРЕД ЗАКАЗОМ НЕОБХОДИМО УТОЧНЯТЬ НАЛИЧИЕ ТКАНИ!!! </t>
  </si>
  <si>
    <t>Розничный прайс-лист на рулонную систему UNI-2</t>
  </si>
  <si>
    <t>3) Срок изготовления рулонных штор UNI-2 от 3 рабочих дней.</t>
  </si>
  <si>
    <t>4) Изготовление UNI-2 в цветах Светлый Дуб, Золотой Дуб и Махагон + 50% к цене.</t>
  </si>
  <si>
    <t xml:space="preserve">6) Рекомендации по замерам системы UNI-2 для окон ПВХ: </t>
  </si>
  <si>
    <t>C расстоянием от основания оконной ручки до линии замера не менее 10мм.</t>
  </si>
  <si>
    <t>Замер производится по стыку штапика с рамой (профилем) окна.</t>
  </si>
  <si>
    <t>Розничный прайс-лист на рулонную систему ZEBRA SLIM</t>
  </si>
  <si>
    <t>Ткань</t>
  </si>
  <si>
    <t>Цена изделия в руб. по высоте</t>
  </si>
  <si>
    <t>Basic</t>
  </si>
  <si>
    <t>1) Минимальные размеры изделия, см (шир х выс) 30 х 30</t>
  </si>
  <si>
    <t>2) Максимальная ширина изделия на системе ZEBRA SLIM  - 120см (с гарантией), 150см (без гарантии)</t>
  </si>
  <si>
    <t>3) Максимальная высота с гарантией - 150см.</t>
  </si>
  <si>
    <t>4) Срок изготовления рулонных штор Mini Зебра от (3 рабочих дней).</t>
  </si>
  <si>
    <t>5) Предоставляется гарантия на 3 месяца.</t>
  </si>
  <si>
    <t>Розничный прайс-лист на алюминиевые горизонтальные жалюзи системы KS-25 по размерам заказчика</t>
  </si>
  <si>
    <t>код</t>
  </si>
  <si>
    <t>цвет</t>
  </si>
  <si>
    <t>ед.изм.</t>
  </si>
  <si>
    <t>цена в руб.</t>
  </si>
  <si>
    <t>белая</t>
  </si>
  <si>
    <t>м²</t>
  </si>
  <si>
    <t>серебрянная</t>
  </si>
  <si>
    <t>слоновая кость</t>
  </si>
  <si>
    <t>золотая</t>
  </si>
  <si>
    <t>бежевая</t>
  </si>
  <si>
    <t>какао</t>
  </si>
  <si>
    <t>золото (глянец)</t>
  </si>
  <si>
    <t>светло-розовая</t>
  </si>
  <si>
    <t>желтая</t>
  </si>
  <si>
    <t>зеленый</t>
  </si>
  <si>
    <t>розовая</t>
  </si>
  <si>
    <t>светло-сиреневая</t>
  </si>
  <si>
    <t>сиреневая</t>
  </si>
  <si>
    <t>1003п</t>
  </si>
  <si>
    <t>10538п</t>
  </si>
  <si>
    <t>голубой</t>
  </si>
  <si>
    <t>917п</t>
  </si>
  <si>
    <t>10199п</t>
  </si>
  <si>
    <t>голубая</t>
  </si>
  <si>
    <t>1014168п</t>
  </si>
  <si>
    <t>S005</t>
  </si>
  <si>
    <t>S003</t>
  </si>
  <si>
    <t>салатовая</t>
  </si>
  <si>
    <t>S006</t>
  </si>
  <si>
    <t>светный дуб</t>
  </si>
  <si>
    <t>светло-серая</t>
  </si>
  <si>
    <t>темный дуб</t>
  </si>
  <si>
    <t>серая</t>
  </si>
  <si>
    <t>золотой дуб</t>
  </si>
  <si>
    <t>махагон</t>
  </si>
  <si>
    <t>серебрянная (глянец)</t>
  </si>
  <si>
    <t>дерево</t>
  </si>
  <si>
    <r>
      <t xml:space="preserve">  1.</t>
    </r>
    <r>
      <rPr>
        <sz val="10"/>
        <rFont val="Arial"/>
        <family val="2"/>
        <charset val="204"/>
      </rPr>
      <t xml:space="preserve">  </t>
    </r>
    <r>
      <rPr>
        <i/>
        <sz val="10"/>
        <rFont val="Arial"/>
        <family val="2"/>
        <charset val="204"/>
      </rPr>
      <t>Срок изготовления горизонтальных жалюзи по размерам заказчика  от</t>
    </r>
    <r>
      <rPr>
        <b/>
        <sz val="10"/>
        <rFont val="Arial"/>
        <family val="2"/>
        <charset val="204"/>
      </rPr>
      <t xml:space="preserve"> (1 рабочего дня)</t>
    </r>
    <r>
      <rPr>
        <sz val="10"/>
        <rFont val="Arial"/>
        <family val="2"/>
        <charset val="204"/>
      </rPr>
      <t xml:space="preserve">.           </t>
    </r>
  </si>
  <si>
    <r>
      <t xml:space="preserve">  2.</t>
    </r>
    <r>
      <rPr>
        <sz val="10"/>
        <rFont val="Arial"/>
        <family val="2"/>
        <charset val="204"/>
      </rPr>
      <t xml:space="preserve">  </t>
    </r>
    <r>
      <rPr>
        <i/>
        <sz val="10"/>
        <rFont val="Arial"/>
        <family val="2"/>
        <charset val="204"/>
      </rPr>
      <t>Срочное изготовление горизонтальных жалюзи</t>
    </r>
    <r>
      <rPr>
        <sz val="10"/>
        <rFont val="Arial"/>
        <family val="2"/>
        <charset val="204"/>
      </rPr>
      <t xml:space="preserve"> </t>
    </r>
    <r>
      <rPr>
        <i/>
        <sz val="10"/>
        <rFont val="Arial"/>
        <family val="2"/>
        <charset val="204"/>
      </rPr>
      <t>по размерам заказчика</t>
    </r>
    <r>
      <rPr>
        <sz val="10"/>
        <rFont val="Arial"/>
        <family val="2"/>
        <charset val="204"/>
      </rPr>
      <t xml:space="preserve"> </t>
    </r>
    <r>
      <rPr>
        <b/>
        <sz val="10"/>
        <rFont val="Arial"/>
        <family val="2"/>
        <charset val="204"/>
      </rPr>
      <t>(до 24часов)</t>
    </r>
    <r>
      <rPr>
        <sz val="10"/>
        <rFont val="Arial"/>
        <family val="2"/>
        <charset val="204"/>
      </rPr>
      <t xml:space="preserve"> </t>
    </r>
    <r>
      <rPr>
        <i/>
        <sz val="10"/>
        <rFont val="Arial"/>
        <family val="2"/>
        <charset val="204"/>
      </rPr>
      <t>стоимость изделия увеличивается на</t>
    </r>
    <r>
      <rPr>
        <b/>
        <sz val="10"/>
        <rFont val="Arial"/>
        <family val="2"/>
        <charset val="204"/>
      </rPr>
      <t>10%</t>
    </r>
    <r>
      <rPr>
        <sz val="10"/>
        <rFont val="Arial"/>
        <family val="2"/>
        <charset val="204"/>
      </rPr>
      <t>.</t>
    </r>
  </si>
  <si>
    <r>
      <t xml:space="preserve">  3.</t>
    </r>
    <r>
      <rPr>
        <i/>
        <sz val="10"/>
        <rFont val="Arial"/>
        <family val="2"/>
        <charset val="204"/>
      </rPr>
      <t xml:space="preserve">  При площади менее</t>
    </r>
    <r>
      <rPr>
        <sz val="10"/>
        <rFont val="Arial"/>
        <family val="2"/>
        <charset val="204"/>
      </rPr>
      <t xml:space="preserve"> </t>
    </r>
    <r>
      <rPr>
        <b/>
        <sz val="10"/>
        <rFont val="Arial"/>
        <family val="2"/>
        <charset val="204"/>
      </rPr>
      <t>1м²</t>
    </r>
    <r>
      <rPr>
        <sz val="10"/>
        <rFont val="Arial"/>
        <family val="2"/>
        <charset val="204"/>
      </rPr>
      <t xml:space="preserve"> </t>
    </r>
    <r>
      <rPr>
        <i/>
        <sz val="10"/>
        <rFont val="Arial"/>
        <family val="2"/>
        <charset val="204"/>
      </rPr>
      <t>, жалюзи считаются за</t>
    </r>
    <r>
      <rPr>
        <sz val="10"/>
        <rFont val="Arial"/>
        <family val="2"/>
        <charset val="204"/>
      </rPr>
      <t xml:space="preserve"> </t>
    </r>
    <r>
      <rPr>
        <b/>
        <sz val="10"/>
        <rFont val="Arial"/>
        <family val="2"/>
        <charset val="204"/>
      </rPr>
      <t>1м².</t>
    </r>
  </si>
  <si>
    <t>Гарантийные   размеры</t>
  </si>
  <si>
    <r>
      <t xml:space="preserve">  4. </t>
    </r>
    <r>
      <rPr>
        <i/>
        <sz val="10"/>
        <rFont val="Arial"/>
        <family val="2"/>
        <charset val="204"/>
      </rPr>
      <t xml:space="preserve"> Фиксация нижнего карниза (пластик) -  </t>
    </r>
    <r>
      <rPr>
        <b/>
        <i/>
        <u/>
        <sz val="10"/>
        <rFont val="Arial"/>
        <family val="2"/>
        <charset val="204"/>
      </rPr>
      <t>бесплатно!</t>
    </r>
  </si>
  <si>
    <t>Мин.</t>
  </si>
  <si>
    <t>Макс.</t>
  </si>
  <si>
    <t>Ширина</t>
  </si>
  <si>
    <t>Высота</t>
  </si>
  <si>
    <t>Площадь</t>
  </si>
  <si>
    <t>-</t>
  </si>
  <si>
    <t xml:space="preserve">ВНИМАНИЕ!!!! ПЕРЕД ЗАКАЗОМ НЕОБХОДИМО УТОЧНЯТЬ НАЛИЧИЕ ЛЕНТЫ И РАСЦВЕТОК!!! </t>
  </si>
  <si>
    <t>Розничный прайс-лист на вертикальные жалюзи по размерам заказчика</t>
  </si>
  <si>
    <t>№</t>
  </si>
  <si>
    <t xml:space="preserve">ВНИМАНИЕ!!!! ПЕРЕД ЗАКАЗОМ НЕОБХОДИМО УТОЧНЯТЬ НАЛИЧИЕ ТКАНИ И РАСЦВЕТОК!!! </t>
  </si>
  <si>
    <t>Розничный прайс-лист на алюминиевые горизонтальные жалюзи системы Magnum по размерам заказчика</t>
  </si>
  <si>
    <t>красное золото</t>
  </si>
  <si>
    <t>персик</t>
  </si>
  <si>
    <t>красный</t>
  </si>
  <si>
    <t>металлик бежевый</t>
  </si>
  <si>
    <t>лиловый</t>
  </si>
  <si>
    <t>металлик</t>
  </si>
  <si>
    <r>
      <t xml:space="preserve">      - </t>
    </r>
    <r>
      <rPr>
        <b/>
        <i/>
        <sz val="10"/>
        <rFont val="Arial"/>
        <family val="2"/>
        <charset val="204"/>
      </rPr>
      <t xml:space="preserve">золото </t>
    </r>
    <r>
      <rPr>
        <i/>
        <sz val="10"/>
        <rFont val="Arial"/>
        <family val="2"/>
        <charset val="204"/>
      </rPr>
      <t>+ 95р.за м/п</t>
    </r>
  </si>
  <si>
    <t>Розничный прайс-лист на рулонную систему Mini</t>
  </si>
  <si>
    <r>
      <t xml:space="preserve">1) Min размеры изделия, см (шир х выс)  </t>
    </r>
    <r>
      <rPr>
        <sz val="12"/>
        <color indexed="8"/>
        <rFont val="Calibri"/>
        <family val="2"/>
        <charset val="204"/>
      </rPr>
      <t>25 x 30</t>
    </r>
    <r>
      <rPr>
        <i/>
        <sz val="12"/>
        <color indexed="8"/>
        <rFont val="Calibri"/>
        <family val="2"/>
        <charset val="204"/>
      </rPr>
      <t>.</t>
    </r>
  </si>
  <si>
    <t>3) Срок изготовления рулонных штор Mini от 3 рабочих дней.</t>
  </si>
  <si>
    <r>
      <t xml:space="preserve">  5.  </t>
    </r>
    <r>
      <rPr>
        <i/>
        <sz val="10"/>
        <rFont val="Arial"/>
        <family val="2"/>
        <charset val="204"/>
      </rPr>
      <t>Предоставляется гарантия на 1 год.</t>
    </r>
  </si>
  <si>
    <r>
      <t xml:space="preserve">  6. </t>
    </r>
    <r>
      <rPr>
        <i/>
        <sz val="10"/>
        <rFont val="Arial"/>
        <family val="2"/>
        <charset val="204"/>
      </rPr>
      <t xml:space="preserve"> При увеличении указанных лимитов гарантия на изделие не распространяется.</t>
    </r>
  </si>
  <si>
    <r>
      <t xml:space="preserve">  7. </t>
    </r>
    <r>
      <rPr>
        <i/>
        <sz val="10"/>
        <rFont val="Arial"/>
        <family val="2"/>
        <charset val="204"/>
      </rPr>
      <t xml:space="preserve"> Стоимость изделий указанана </t>
    </r>
    <r>
      <rPr>
        <b/>
        <i/>
        <sz val="10"/>
        <rFont val="Arial"/>
        <family val="2"/>
        <charset val="204"/>
      </rPr>
      <t>белую</t>
    </r>
    <r>
      <rPr>
        <b/>
        <sz val="10"/>
        <rFont val="Arial"/>
        <family val="2"/>
        <charset val="204"/>
      </rPr>
      <t xml:space="preserve"> </t>
    </r>
    <r>
      <rPr>
        <i/>
        <sz val="10"/>
        <rFont val="Arial"/>
        <family val="2"/>
        <charset val="204"/>
      </rPr>
      <t>комплектацию.</t>
    </r>
  </si>
  <si>
    <r>
      <rPr>
        <b/>
        <sz val="10"/>
        <rFont val="Arial"/>
        <family val="2"/>
        <charset val="204"/>
      </rPr>
      <t xml:space="preserve">  8</t>
    </r>
    <r>
      <rPr>
        <i/>
        <sz val="10"/>
        <rFont val="Arial"/>
        <family val="2"/>
        <charset val="204"/>
      </rPr>
      <t>. При заказе комплектаций других цветов цена изменяется:</t>
    </r>
  </si>
  <si>
    <r>
      <t xml:space="preserve">  5.  </t>
    </r>
    <r>
      <rPr>
        <i/>
        <sz val="10"/>
        <rFont val="Arial"/>
        <family val="2"/>
        <charset val="204"/>
      </rPr>
      <t>Предоставляется гарантия на 3 месяца.</t>
    </r>
  </si>
  <si>
    <r>
      <t xml:space="preserve">  7.</t>
    </r>
    <r>
      <rPr>
        <i/>
        <sz val="10"/>
        <rFont val="Arial"/>
        <family val="2"/>
        <charset val="204"/>
      </rPr>
      <t xml:space="preserve">  Стоимость изделий указанана </t>
    </r>
    <r>
      <rPr>
        <b/>
        <i/>
        <sz val="10"/>
        <rFont val="Arial"/>
        <family val="2"/>
        <charset val="204"/>
      </rPr>
      <t>белую</t>
    </r>
    <r>
      <rPr>
        <i/>
        <sz val="10"/>
        <rFont val="Arial"/>
        <family val="2"/>
        <charset val="204"/>
      </rPr>
      <t xml:space="preserve"> комплектацию.</t>
    </r>
  </si>
  <si>
    <r>
      <t xml:space="preserve">  8.</t>
    </r>
    <r>
      <rPr>
        <i/>
        <sz val="10"/>
        <rFont val="Arial"/>
        <family val="2"/>
        <charset val="204"/>
      </rPr>
      <t xml:space="preserve"> При заказе комплектаций других цветов карниза цена изменяется:</t>
    </r>
  </si>
  <si>
    <r>
      <t xml:space="preserve">      - </t>
    </r>
    <r>
      <rPr>
        <b/>
        <i/>
        <sz val="10"/>
        <rFont val="Arial"/>
        <family val="2"/>
        <charset val="204"/>
      </rPr>
      <t>светлый, темный, золотой дуб</t>
    </r>
    <r>
      <rPr>
        <i/>
        <sz val="10"/>
        <rFont val="Arial"/>
        <family val="2"/>
        <charset val="204"/>
      </rPr>
      <t xml:space="preserve"> и цвет </t>
    </r>
    <r>
      <rPr>
        <b/>
        <i/>
        <sz val="10"/>
        <rFont val="Arial"/>
        <family val="2"/>
        <charset val="204"/>
      </rPr>
      <t>махагон</t>
    </r>
    <r>
      <rPr>
        <i/>
        <sz val="10"/>
        <rFont val="Arial"/>
        <family val="2"/>
        <charset val="204"/>
      </rPr>
      <t xml:space="preserve"> + 380р. за м/п</t>
    </r>
  </si>
  <si>
    <t>Название</t>
  </si>
  <si>
    <t xml:space="preserve">Минимальная ширина, см </t>
  </si>
  <si>
    <r>
      <t>Макс. ширина</t>
    </r>
    <r>
      <rPr>
        <b/>
        <sz val="12"/>
        <rFont val="Calibri"/>
        <family val="2"/>
        <charset val="204"/>
        <scheme val="minor"/>
      </rPr>
      <t xml:space="preserve"> с гарантией</t>
    </r>
    <r>
      <rPr>
        <sz val="12"/>
        <rFont val="Calibri"/>
        <family val="2"/>
        <charset val="204"/>
        <scheme val="minor"/>
      </rPr>
      <t>, см</t>
    </r>
  </si>
  <si>
    <r>
      <rPr>
        <sz val="12"/>
        <rFont val="Calibri"/>
        <family val="2"/>
        <charset val="204"/>
        <scheme val="minor"/>
      </rPr>
      <t xml:space="preserve">Макс. ширина </t>
    </r>
    <r>
      <rPr>
        <b/>
        <sz val="12"/>
        <rFont val="Calibri"/>
        <family val="2"/>
        <charset val="204"/>
        <scheme val="minor"/>
      </rPr>
      <t>без гарантии</t>
    </r>
    <r>
      <rPr>
        <sz val="12"/>
        <rFont val="Calibri"/>
        <family val="2"/>
        <charset val="204"/>
        <scheme val="minor"/>
      </rPr>
      <t>, см</t>
    </r>
  </si>
  <si>
    <t>D-25</t>
  </si>
  <si>
    <t>150</t>
  </si>
  <si>
    <t>180</t>
  </si>
  <si>
    <t>NEW D-30</t>
  </si>
  <si>
    <t>40</t>
  </si>
  <si>
    <t>200</t>
  </si>
  <si>
    <t>250</t>
  </si>
  <si>
    <t>D-38</t>
  </si>
  <si>
    <t>50</t>
  </si>
  <si>
    <t>300</t>
  </si>
  <si>
    <t>2) Максимальная ширина изделия на системе ZEBRA UNI-2  - 120см (с гарантией), 150см (без гарантии)</t>
  </si>
  <si>
    <t>3) Ткани Stripes и Harmony в даной системе не ипользуются.</t>
  </si>
  <si>
    <t>4) Срок изготовления рулонных штор ZEBRA UNI-2 от (3 рабочих дней).</t>
  </si>
  <si>
    <t>5) Предоставляется гарантия на 6 месяцев.</t>
  </si>
  <si>
    <t>D-38 BOX</t>
  </si>
  <si>
    <t>30</t>
  </si>
  <si>
    <r>
      <t>Макс. ширина</t>
    </r>
    <r>
      <rPr>
        <b/>
        <sz val="9"/>
        <rFont val="Calibri"/>
        <family val="2"/>
        <charset val="204"/>
        <scheme val="minor"/>
      </rPr>
      <t xml:space="preserve"> с гарантией</t>
    </r>
    <r>
      <rPr>
        <sz val="9"/>
        <rFont val="Calibri"/>
        <family val="2"/>
        <charset val="204"/>
        <scheme val="minor"/>
      </rPr>
      <t>, см</t>
    </r>
  </si>
  <si>
    <r>
      <rPr>
        <sz val="9"/>
        <rFont val="Calibri"/>
        <family val="2"/>
        <charset val="204"/>
        <scheme val="minor"/>
      </rPr>
      <t xml:space="preserve">Макс. ширина </t>
    </r>
    <r>
      <rPr>
        <b/>
        <sz val="9"/>
        <rFont val="Calibri"/>
        <family val="2"/>
        <charset val="204"/>
        <scheme val="minor"/>
      </rPr>
      <t>без гарантии</t>
    </r>
    <r>
      <rPr>
        <sz val="9"/>
        <rFont val="Calibri"/>
        <family val="2"/>
        <charset val="204"/>
        <scheme val="minor"/>
      </rPr>
      <t>, см</t>
    </r>
  </si>
  <si>
    <t>ZEBRA BOX</t>
  </si>
  <si>
    <t>230</t>
  </si>
  <si>
    <t>Розничный прайс-лист на рулонную систему ZEBRA UNI-2</t>
  </si>
  <si>
    <t>Розничный прайс-лист на рулонную систему D-25</t>
  </si>
  <si>
    <t>Розничный прайс-лист на рулонную систему NEW D-30</t>
  </si>
  <si>
    <t>Розничный прайс-лист на рулонную систему D-38</t>
  </si>
  <si>
    <t>Розничный прайс-лист на рулонную систему D-38 BOX</t>
  </si>
  <si>
    <t>Розничный прайс-лист на рулонную систему ZEBRA BOX</t>
  </si>
  <si>
    <t>Макс. Высота без гарантии, см</t>
  </si>
  <si>
    <r>
      <t xml:space="preserve">Заказ жалюзи: тел. 8(4752) 703-200; адрес - проезд Монтажников 12; E-mail для заказа: </t>
    </r>
    <r>
      <rPr>
        <u/>
        <sz val="12"/>
        <color theme="1"/>
        <rFont val="Calibri"/>
        <family val="2"/>
        <charset val="204"/>
        <scheme val="minor"/>
      </rPr>
      <t>zhaluziKL@yandex.ru</t>
    </r>
  </si>
  <si>
    <t>Эко 01, 02, 07, 09, 27, 05, 088, 10, 11, 200, 28, 33, 955</t>
  </si>
  <si>
    <t xml:space="preserve">Вояж 02, 29   </t>
  </si>
  <si>
    <t>Жасмин 01</t>
  </si>
  <si>
    <t>Ива 29</t>
  </si>
  <si>
    <t xml:space="preserve">Престиж 29  </t>
  </si>
  <si>
    <t>Прованс 01 (розетки вверх)</t>
  </si>
  <si>
    <t xml:space="preserve">Токио 01, 02, 29  </t>
  </si>
  <si>
    <t>Айс 04, 088, 100, 11, 92, 97</t>
  </si>
  <si>
    <t xml:space="preserve">Айс 01, 02, 03, 08, 22, 27, 29    </t>
  </si>
  <si>
    <t>Атлас 03</t>
  </si>
  <si>
    <t xml:space="preserve">Африка 02, 11, 29 </t>
  </si>
  <si>
    <t>Дриада 01, 02, 04</t>
  </si>
  <si>
    <t>Лен бежевый</t>
  </si>
  <si>
    <t xml:space="preserve">Лен св.бежевый </t>
  </si>
  <si>
    <t>Локон, белый</t>
  </si>
  <si>
    <t xml:space="preserve">Натали ВО </t>
  </si>
  <si>
    <r>
      <t xml:space="preserve">Сафари 033 </t>
    </r>
    <r>
      <rPr>
        <i/>
        <sz val="12"/>
        <rFont val="Calibri"/>
        <family val="2"/>
        <charset val="204"/>
        <scheme val="minor"/>
      </rPr>
      <t>- расчет только по высоте</t>
    </r>
  </si>
  <si>
    <r>
      <t xml:space="preserve">Сафари 055 - </t>
    </r>
    <r>
      <rPr>
        <i/>
        <sz val="12"/>
        <rFont val="Calibri"/>
        <family val="2"/>
        <charset val="204"/>
        <scheme val="minor"/>
      </rPr>
      <t>расчет только по высоте</t>
    </r>
  </si>
  <si>
    <t>Триумф ВО 01, 02, 6544, 07, 09, 27</t>
  </si>
  <si>
    <t>Айс ВО 01, 29</t>
  </si>
  <si>
    <t xml:space="preserve">Васаби ВО 02, 29 </t>
  </si>
  <si>
    <t>Лен ВО, св. бежевый</t>
  </si>
  <si>
    <t xml:space="preserve">Мистерия ВО 01, 02, 08  </t>
  </si>
  <si>
    <t>Тэфи ВО 01, 02, 05, 07, 08</t>
  </si>
  <si>
    <t>Авенсис 01, 27, 29</t>
  </si>
  <si>
    <t>Адель 02</t>
  </si>
  <si>
    <r>
      <t xml:space="preserve">Арабская ночь 01, 02 </t>
    </r>
    <r>
      <rPr>
        <i/>
        <sz val="12"/>
        <rFont val="Calibri"/>
        <family val="2"/>
        <charset val="204"/>
        <scheme val="minor"/>
      </rPr>
      <t>- расчет только по высоте</t>
    </r>
  </si>
  <si>
    <t>Бабочки 03</t>
  </si>
  <si>
    <t>Жемчуг 01, 02, 04, 901</t>
  </si>
  <si>
    <t>Жемчуг ВО 01, 04</t>
  </si>
  <si>
    <r>
      <t xml:space="preserve">Лофт 01 - </t>
    </r>
    <r>
      <rPr>
        <i/>
        <sz val="12"/>
        <rFont val="Calibri"/>
        <family val="2"/>
        <charset val="204"/>
        <scheme val="minor"/>
      </rPr>
      <t>расчет только по ширине</t>
    </r>
  </si>
  <si>
    <t>Плазма ВО 01</t>
  </si>
  <si>
    <t>Трек 01, 27</t>
  </si>
  <si>
    <t>Дали 01, 03</t>
  </si>
  <si>
    <t>Калейдоскоп 01</t>
  </si>
  <si>
    <t>Скрин NEW  Р 01, Р 02, Р 03</t>
  </si>
  <si>
    <r>
      <t>Ботаник Арт 01, 901</t>
    </r>
    <r>
      <rPr>
        <i/>
        <sz val="12"/>
        <rFont val="Calibri"/>
        <family val="2"/>
        <charset val="204"/>
        <scheme val="minor"/>
      </rPr>
      <t xml:space="preserve"> - расчет только по высоте</t>
    </r>
  </si>
  <si>
    <r>
      <t>Ботаник Кантри 08, 29</t>
    </r>
    <r>
      <rPr>
        <i/>
        <sz val="12"/>
        <rFont val="Calibri"/>
        <family val="2"/>
        <charset val="204"/>
        <scheme val="minor"/>
      </rPr>
      <t xml:space="preserve"> - расчет только по высоте</t>
    </r>
  </si>
  <si>
    <t>Дамаск 01, 11</t>
  </si>
  <si>
    <r>
      <t xml:space="preserve">Ботаник Арт ВО 02 </t>
    </r>
    <r>
      <rPr>
        <i/>
        <sz val="12"/>
        <rFont val="Calibri"/>
        <family val="2"/>
        <charset val="204"/>
        <scheme val="minor"/>
      </rPr>
      <t>- расчет только по высоте</t>
    </r>
  </si>
  <si>
    <t xml:space="preserve">*ОГРАНИЧЕНИЯ ПО ТКАНЯМ:          </t>
  </si>
  <si>
    <t>Ткань Квадро ВО на системах uni 1 и uni 2 не используется</t>
  </si>
  <si>
    <t>Ткань Ханой ВО max высота изделий uni1 - 100см,uni2- 140см</t>
  </si>
  <si>
    <t xml:space="preserve">Вояж 02, 29 </t>
  </si>
  <si>
    <t xml:space="preserve">Жасмин 01  </t>
  </si>
  <si>
    <t>Прованс 01   (розетки вверх)</t>
  </si>
  <si>
    <t xml:space="preserve">Токио 01, 02, 29 </t>
  </si>
  <si>
    <t>Адель  02</t>
  </si>
  <si>
    <r>
      <t xml:space="preserve">Арабская ночь 01, 02  </t>
    </r>
    <r>
      <rPr>
        <i/>
        <sz val="12"/>
        <rFont val="Calibri"/>
        <family val="2"/>
        <charset val="204"/>
      </rPr>
      <t xml:space="preserve"> - расчет только по высоте</t>
    </r>
  </si>
  <si>
    <t xml:space="preserve">Жемчуг ВО  01, 04 </t>
  </si>
  <si>
    <r>
      <t xml:space="preserve">Лофт 01  - </t>
    </r>
    <r>
      <rPr>
        <i/>
        <sz val="12"/>
        <rFont val="Calibri"/>
        <family val="2"/>
        <charset val="204"/>
      </rPr>
      <t>расчет только по ширине</t>
    </r>
  </si>
  <si>
    <t>Плазма ВО  01</t>
  </si>
  <si>
    <r>
      <t xml:space="preserve">Сельва 01 - </t>
    </r>
    <r>
      <rPr>
        <i/>
        <sz val="12"/>
        <rFont val="Calibri"/>
        <family val="2"/>
        <charset val="204"/>
      </rPr>
      <t>расчет только по высоте</t>
    </r>
  </si>
  <si>
    <t xml:space="preserve">Ханой ВО 11, 29 </t>
  </si>
  <si>
    <t>Дали  01, 03</t>
  </si>
  <si>
    <t>Скрин NEW   Р 01, Р 02, Р 03</t>
  </si>
  <si>
    <r>
      <t xml:space="preserve">Ботаник Арт 01, 901 </t>
    </r>
    <r>
      <rPr>
        <i/>
        <sz val="12"/>
        <rFont val="Calibri"/>
        <family val="2"/>
        <charset val="204"/>
      </rPr>
      <t>- расчет только по высоте</t>
    </r>
  </si>
  <si>
    <r>
      <t xml:space="preserve">Ботаник Кантри 08, 29 </t>
    </r>
    <r>
      <rPr>
        <i/>
        <sz val="12"/>
        <rFont val="Calibri"/>
        <family val="2"/>
        <charset val="204"/>
      </rPr>
      <t>- расчет только по высоте</t>
    </r>
  </si>
  <si>
    <t>25</t>
  </si>
  <si>
    <r>
      <t>Ботаник Арт ВО 02</t>
    </r>
    <r>
      <rPr>
        <i/>
        <sz val="12"/>
        <rFont val="Calibri"/>
        <family val="2"/>
        <charset val="204"/>
      </rPr>
      <t xml:space="preserve"> - расчет только по высоте</t>
    </r>
  </si>
  <si>
    <t>Diamond (Корея)</t>
  </si>
  <si>
    <t>Linen (Китай)</t>
  </si>
  <si>
    <t>Savana (Корея)</t>
  </si>
  <si>
    <t>Shade (Корея)</t>
  </si>
  <si>
    <t>Torino (Корея)</t>
  </si>
  <si>
    <t>Bali (Корея)</t>
  </si>
  <si>
    <t>Dalin (Корея)</t>
  </si>
  <si>
    <t>Lavander (Корея)</t>
  </si>
  <si>
    <t>Wood (Корея)</t>
  </si>
  <si>
    <t>Barselona (Корея)</t>
  </si>
  <si>
    <t>Libra (Корея)</t>
  </si>
  <si>
    <t>Metalic (Корея)</t>
  </si>
  <si>
    <t>Elegant (Корея)</t>
  </si>
  <si>
    <t>Elsa BO (Корея)</t>
  </si>
  <si>
    <t>перламутр</t>
  </si>
  <si>
    <t xml:space="preserve">Розничный прайс-лист на готовые пластиковые горизонтальные жалюзи </t>
  </si>
  <si>
    <t>Размер</t>
  </si>
  <si>
    <t>40x160</t>
  </si>
  <si>
    <t>50x160</t>
  </si>
  <si>
    <t>60x160</t>
  </si>
  <si>
    <t>белый</t>
  </si>
  <si>
    <t>шт.</t>
  </si>
  <si>
    <t xml:space="preserve">ВНИМАНИЕ!!!! ПЕРЕД ЗАКАЗОМ НЕОБХОДИМО УТОЧНЯТЬ НАЛИЧИЕ !!! </t>
  </si>
  <si>
    <t>Ценовая категория тканей</t>
  </si>
  <si>
    <t>Название ткани</t>
  </si>
  <si>
    <t>Ценовая категория ткани</t>
  </si>
  <si>
    <t>Эко</t>
  </si>
  <si>
    <r>
      <rPr>
        <sz val="12"/>
        <color rgb="FFFF0000"/>
        <rFont val="Calibri"/>
        <family val="2"/>
        <charset val="204"/>
        <scheme val="minor"/>
      </rPr>
      <t xml:space="preserve">Корона , Зимние чары, Раджа, </t>
    </r>
    <r>
      <rPr>
        <sz val="12"/>
        <color theme="1"/>
        <rFont val="Calibri"/>
        <family val="2"/>
        <charset val="204"/>
        <scheme val="minor"/>
      </rPr>
      <t>Лен, Креп, Лайн, Краш</t>
    </r>
  </si>
  <si>
    <r>
      <rPr>
        <sz val="12"/>
        <color rgb="FFFF0000"/>
        <rFont val="Calibri"/>
        <family val="2"/>
        <charset val="204"/>
        <scheme val="minor"/>
      </rPr>
      <t xml:space="preserve">Сафари, </t>
    </r>
    <r>
      <rPr>
        <sz val="12"/>
        <color theme="1"/>
        <rFont val="Calibri"/>
        <family val="2"/>
        <charset val="204"/>
        <scheme val="minor"/>
      </rPr>
      <t>Лайн жемчуг, Престо, Опера, Жемчуг</t>
    </r>
  </si>
  <si>
    <t>Лен ВО, Луна ВО</t>
  </si>
  <si>
    <t xml:space="preserve">В  базовую цену изделия входит: ткань, карниз (белый или коричневый), крепление в штапик и любой цвет пластиковой комплектации. </t>
  </si>
  <si>
    <t>Доплата за цвет карниза:</t>
  </si>
  <si>
    <t>Дополнительное крепление:</t>
  </si>
  <si>
    <t xml:space="preserve">Кронштейн угловой Тип 2 </t>
  </si>
  <si>
    <t xml:space="preserve">Кронштейн накидной Тип 3 (Германия) </t>
  </si>
  <si>
    <t>Базовая цена изделия  выбирается по габаритным размерам изделия. Промежуточные размеры округляются в большую строну (51см=60см).</t>
  </si>
  <si>
    <t>Стоимость изделия = Базовая цена изделия + Доплата за цвет карниза + доплата (дополнительное крепление) + доплата за ручку управления.</t>
  </si>
  <si>
    <t>Ширина и высота изделий замеряется по стеклу + резинки.</t>
  </si>
  <si>
    <t>Крепление в штапик применяется при глубине штапика более 15мм</t>
  </si>
  <si>
    <t>Стоимость ручки управления. Применяется для высоко расположенных изделий.</t>
  </si>
  <si>
    <t>Длина</t>
  </si>
  <si>
    <t>Цена за комплект</t>
  </si>
  <si>
    <t>0,5 метра</t>
  </si>
  <si>
    <t>1 метр</t>
  </si>
  <si>
    <t>1,5 метра</t>
  </si>
  <si>
    <t>2 метра</t>
  </si>
  <si>
    <t>Минимальные и максимальные размеры изделия</t>
  </si>
  <si>
    <t>Система</t>
  </si>
  <si>
    <t>Минимальные размеры</t>
  </si>
  <si>
    <t>Максимальные размеры</t>
  </si>
  <si>
    <t>INTEGRA PLISSE</t>
  </si>
  <si>
    <t>Ширина 23 см
Высота 45 см</t>
  </si>
  <si>
    <t>Ширина 120 см
Высота 220 см</t>
  </si>
  <si>
    <t>Схема системы</t>
  </si>
  <si>
    <t>№ на схеме</t>
  </si>
  <si>
    <t>Таблица соответствия INTEGRA PLISSE</t>
  </si>
  <si>
    <t>Алюминиевый  Профиль 15 мм, цвет  в изделии может быть любой  (белый, коричневый, золотой дуб, серебряный)</t>
  </si>
  <si>
    <t>Цвет комплектации - белый</t>
  </si>
  <si>
    <t>Цвет комплектации - коричневый</t>
  </si>
  <si>
    <t>Цвет комплектации - серебрянный</t>
  </si>
  <si>
    <t>Заглушка профиля, белый</t>
  </si>
  <si>
    <t>Заглушка профиля, коричневый</t>
  </si>
  <si>
    <t>Заглушка профиля, серебряный</t>
  </si>
  <si>
    <t>Башмак шнура, белый</t>
  </si>
  <si>
    <t>Башмак шнура, коричневый</t>
  </si>
  <si>
    <t>Башмак шнура, серебряный</t>
  </si>
  <si>
    <t>Кронштейн угловой, белый</t>
  </si>
  <si>
    <t>Кронштейн угловой, коричневый</t>
  </si>
  <si>
    <t>Кронштейн угловой, серебряный</t>
  </si>
  <si>
    <t>Крышка кронштейна углового, белый</t>
  </si>
  <si>
    <t>Крышка кронштейна углового, коричневый</t>
  </si>
  <si>
    <t>Крышка кронштейна углового, серебряный</t>
  </si>
  <si>
    <t>Комплект защёлок, белый</t>
  </si>
  <si>
    <t>Комплект защёлок, коричневый</t>
  </si>
  <si>
    <t>Комплект защёлок, серебряный</t>
  </si>
  <si>
    <t>Крышка профиля, белый</t>
  </si>
  <si>
    <t>Крышка профиля, коричневый</t>
  </si>
  <si>
    <t>Крышка профиля, серебряный</t>
  </si>
  <si>
    <t>Ручка управления, белый</t>
  </si>
  <si>
    <t>Фиксатор ручки управления, белый</t>
  </si>
  <si>
    <t>Фиксатор ручки управления, коричневый</t>
  </si>
  <si>
    <t>Фиксатор ручки управления, серебряный</t>
  </si>
  <si>
    <t>15*</t>
  </si>
  <si>
    <t>Шнур 0,8 белый</t>
  </si>
  <si>
    <t>Шнур 0,8 коричневый</t>
  </si>
  <si>
    <t>Шнур 0,8 серебряный</t>
  </si>
  <si>
    <t>Кронштейн накидной, белый</t>
  </si>
  <si>
    <t>Кронштейн накидной, коричневый</t>
  </si>
  <si>
    <t>Кронштейн накидной, серебряный</t>
  </si>
  <si>
    <r>
      <rPr>
        <b/>
        <sz val="11"/>
        <color indexed="8"/>
        <rFont val="Calibri"/>
        <family val="2"/>
        <charset val="204"/>
        <scheme val="minor"/>
      </rPr>
      <t xml:space="preserve">*ЦВЕТ ШНУРОВ </t>
    </r>
    <r>
      <rPr>
        <sz val="11"/>
        <color indexed="8"/>
        <rFont val="Calibri"/>
        <family val="2"/>
        <charset val="204"/>
        <scheme val="minor"/>
      </rPr>
      <t>всегда соответствует цвету пластиковых комплектующих. Точный оттенок комплектующих и карнизов определяется по образцам.</t>
    </r>
  </si>
  <si>
    <t>Крепление системы</t>
  </si>
  <si>
    <t>Категория</t>
  </si>
  <si>
    <t>Высота, См.</t>
  </si>
  <si>
    <t>Цвет карниза Серебро + 200 руб. к базовой цене изделия.</t>
  </si>
  <si>
    <t>Цвет карниза Золотой дуб + 320 руб.к базовой цене изделия.</t>
  </si>
  <si>
    <t>(белый, коричневый, серебрянный) +350 руб./комплект (4шт.) к базовой цене изделия.</t>
  </si>
  <si>
    <t>Сахара 04</t>
  </si>
  <si>
    <t>Арти 33</t>
  </si>
  <si>
    <t>Респект 01, 03, 25, 28, 36</t>
  </si>
  <si>
    <t xml:space="preserve">Max высота изделия,                                                 см                        </t>
  </si>
  <si>
    <t>расчет по ширине</t>
  </si>
  <si>
    <t xml:space="preserve">расчет по высоте </t>
  </si>
  <si>
    <t xml:space="preserve"> -</t>
  </si>
  <si>
    <t>Респект DM  02 кремовый, 08 серый, 36 черный, 37 бирюзовый,                                                            42 лавандовый, 88 темно-серый, 027 мята,                                                                                                033 светло-розовый, 044 ваниль, 01 белый, 022 пудра,                             35 абрикос,  29 бежевый, 09 кофейный,                                                           94 синий,  11 коричневый - (16цветов)</t>
  </si>
  <si>
    <t>Жемчуг лайт  22 молочный,  11 капучино, 33 розовый</t>
  </si>
  <si>
    <r>
      <t>Золотая нить G-03, G-08 -</t>
    </r>
    <r>
      <rPr>
        <i/>
        <sz val="11"/>
        <rFont val="Calibri"/>
        <family val="2"/>
        <charset val="204"/>
      </rPr>
      <t xml:space="preserve"> расчет только по ширине</t>
    </r>
  </si>
  <si>
    <t xml:space="preserve">Лагуна 08, 29 </t>
  </si>
  <si>
    <t xml:space="preserve">Руан 02 кремовый,  29 бежевый  </t>
  </si>
  <si>
    <t>Реноме 02</t>
  </si>
  <si>
    <r>
      <t xml:space="preserve">Павлин 01, белый - </t>
    </r>
    <r>
      <rPr>
        <i/>
        <sz val="12"/>
        <rFont val="Calibri"/>
        <family val="2"/>
        <charset val="204"/>
        <scheme val="minor"/>
      </rPr>
      <t>расчет только по высоте</t>
    </r>
  </si>
  <si>
    <r>
      <t xml:space="preserve">Пальмира 02 белый, 08 серый - </t>
    </r>
    <r>
      <rPr>
        <i/>
        <sz val="12"/>
        <rFont val="Calibri"/>
        <family val="2"/>
        <charset val="204"/>
        <scheme val="minor"/>
      </rPr>
      <t>расчет только по высоте</t>
    </r>
  </si>
  <si>
    <r>
      <t xml:space="preserve">Столица 01 - </t>
    </r>
    <r>
      <rPr>
        <i/>
        <sz val="12"/>
        <rFont val="Calibri"/>
        <family val="2"/>
        <charset val="204"/>
        <scheme val="minor"/>
      </rPr>
      <t>расчет только по ширине</t>
    </r>
  </si>
  <si>
    <r>
      <t>Розалия 01</t>
    </r>
    <r>
      <rPr>
        <i/>
        <sz val="12"/>
        <rFont val="Calibri"/>
        <family val="2"/>
        <charset val="204"/>
        <scheme val="minor"/>
      </rPr>
      <t xml:space="preserve">  - расчет только по ширине</t>
    </r>
  </si>
  <si>
    <t xml:space="preserve">Барселона 01, белый </t>
  </si>
  <si>
    <t>Болгарская роза 01</t>
  </si>
  <si>
    <t xml:space="preserve">Бразилия 01, белый </t>
  </si>
  <si>
    <t xml:space="preserve">Галактика 01, белый </t>
  </si>
  <si>
    <t>Либерти  03</t>
  </si>
  <si>
    <t>Респект DM ВО</t>
  </si>
  <si>
    <t>01 белый, 08 темно-серый, 29 бежевый</t>
  </si>
  <si>
    <t>Фокус ВО 10</t>
  </si>
  <si>
    <t>Респект ВО 02</t>
  </si>
  <si>
    <r>
      <t xml:space="preserve">Романс ВО 04 - </t>
    </r>
    <r>
      <rPr>
        <i/>
        <sz val="12"/>
        <rFont val="Calibri"/>
        <family val="2"/>
        <charset val="204"/>
        <scheme val="minor"/>
      </rPr>
      <t>расчет только по высоте</t>
    </r>
  </si>
  <si>
    <r>
      <t xml:space="preserve">Сельва 01 </t>
    </r>
    <r>
      <rPr>
        <i/>
        <sz val="12"/>
        <rFont val="Calibri"/>
        <family val="2"/>
        <charset val="204"/>
        <scheme val="minor"/>
      </rPr>
      <t>- расчет только по высоте</t>
    </r>
  </si>
  <si>
    <r>
      <t xml:space="preserve">Шанхай </t>
    </r>
    <r>
      <rPr>
        <i/>
        <sz val="12"/>
        <rFont val="Calibri"/>
        <family val="2"/>
        <charset val="204"/>
        <scheme val="minor"/>
      </rPr>
      <t>-0</t>
    </r>
    <r>
      <rPr>
        <sz val="12"/>
        <rFont val="Calibri"/>
        <family val="2"/>
        <charset val="204"/>
        <scheme val="minor"/>
      </rPr>
      <t>5</t>
    </r>
    <r>
      <rPr>
        <i/>
        <sz val="12"/>
        <rFont val="Calibri"/>
        <family val="2"/>
        <charset val="204"/>
        <scheme val="minor"/>
      </rPr>
      <t xml:space="preserve"> расчет только по высоте</t>
    </r>
  </si>
  <si>
    <t>Эффект ВО 02</t>
  </si>
  <si>
    <t>Арабеска 01, 29, 50</t>
  </si>
  <si>
    <t>Орбита ВО 02, 29</t>
  </si>
  <si>
    <t xml:space="preserve">Скандинавия 01, 36, 901 </t>
  </si>
  <si>
    <r>
      <t>Касабланка 01, 08, 18, 088</t>
    </r>
    <r>
      <rPr>
        <i/>
        <sz val="12"/>
        <rFont val="Calibri"/>
        <family val="2"/>
        <charset val="204"/>
        <scheme val="minor"/>
      </rPr>
      <t xml:space="preserve"> - расчет только по высоте</t>
    </r>
  </si>
  <si>
    <r>
      <t xml:space="preserve">Раджа 11, 29, 99, 901 </t>
    </r>
    <r>
      <rPr>
        <i/>
        <sz val="12"/>
        <rFont val="Calibri"/>
        <family val="2"/>
        <charset val="204"/>
        <scheme val="minor"/>
      </rPr>
      <t>- расчет только по высоте</t>
    </r>
  </si>
  <si>
    <r>
      <t xml:space="preserve">Касабланка ВО 01 </t>
    </r>
    <r>
      <rPr>
        <i/>
        <sz val="12"/>
        <rFont val="Calibri"/>
        <family val="2"/>
        <charset val="204"/>
        <scheme val="minor"/>
      </rPr>
      <t>- расчет только по высоте</t>
    </r>
  </si>
  <si>
    <t>--</t>
  </si>
  <si>
    <t>Квадро ВО 01  *</t>
  </si>
  <si>
    <t>Ханой ВО 11, 29 *</t>
  </si>
  <si>
    <t>Респект DM   02 кремовый, 08 серый, 36 черный, 37 бирюзовый,                                                            42 лавандовый, 88 темно-серый, 027 мята,                                                                                                033 светло-розовый, 044 ваниль, 01 белый, 022 пудра,                             35 абрикос,  29 бежевый, 09 кофейный,                                                           94 синий,  11 коричневый - (16цветов)</t>
  </si>
  <si>
    <t>Респект DM ВО   01 белый, 08 темно-серый, 29 бежевый</t>
  </si>
  <si>
    <t>Айс 01, 02, 03, 08, 10, 29</t>
  </si>
  <si>
    <t>Айс 22, 27</t>
  </si>
  <si>
    <t xml:space="preserve">Лен, бежевый </t>
  </si>
  <si>
    <t>Лен, св. бежевый</t>
  </si>
  <si>
    <r>
      <t xml:space="preserve">Сафари 033 </t>
    </r>
    <r>
      <rPr>
        <i/>
        <sz val="12"/>
        <rFont val="Calibri"/>
        <family val="2"/>
        <charset val="204"/>
      </rPr>
      <t>- расчет только по высоте</t>
    </r>
  </si>
  <si>
    <r>
      <t xml:space="preserve">Сафари 055 - </t>
    </r>
    <r>
      <rPr>
        <i/>
        <sz val="12"/>
        <rFont val="Calibri"/>
        <family val="2"/>
        <charset val="204"/>
      </rPr>
      <t>расчет только по высоте</t>
    </r>
  </si>
  <si>
    <r>
      <t xml:space="preserve">Триумф ВО 01, 02, </t>
    </r>
    <r>
      <rPr>
        <sz val="12"/>
        <rFont val="Calibri"/>
        <family val="2"/>
        <charset val="204"/>
      </rPr>
      <t xml:space="preserve">6544, 07, 09, 27, </t>
    </r>
  </si>
  <si>
    <t xml:space="preserve">Васаби ВО 02, 29  </t>
  </si>
  <si>
    <t>Либерти 03</t>
  </si>
  <si>
    <t xml:space="preserve">Мистерия ВО 01, 02, 08 </t>
  </si>
  <si>
    <t>Тэфи ВО 01, 02, 07, 08</t>
  </si>
  <si>
    <t>Фокус ВО  10</t>
  </si>
  <si>
    <t>Квадро ВО 01</t>
  </si>
  <si>
    <r>
      <t xml:space="preserve">Романс ВО 04 - </t>
    </r>
    <r>
      <rPr>
        <i/>
        <sz val="12"/>
        <rFont val="Calibri"/>
        <family val="2"/>
        <charset val="204"/>
      </rPr>
      <t>расчет только по высоте</t>
    </r>
  </si>
  <si>
    <r>
      <t xml:space="preserve">Шанхай 05 </t>
    </r>
    <r>
      <rPr>
        <i/>
        <sz val="11"/>
        <rFont val="Calibri"/>
        <family val="2"/>
        <charset val="204"/>
      </rPr>
      <t xml:space="preserve"> - расчет только по высоте</t>
    </r>
  </si>
  <si>
    <t>Эффект ВО  02</t>
  </si>
  <si>
    <t>Скандинавия 01, 36, 901</t>
  </si>
  <si>
    <r>
      <t xml:space="preserve">Касабланка 01, 08, 18, 088 </t>
    </r>
    <r>
      <rPr>
        <i/>
        <sz val="12"/>
        <rFont val="Calibri"/>
        <family val="2"/>
        <charset val="204"/>
        <scheme val="minor"/>
      </rPr>
      <t>- расчет только по высоте</t>
    </r>
  </si>
  <si>
    <r>
      <t xml:space="preserve">Раджа 11, 29, 99, 901 </t>
    </r>
    <r>
      <rPr>
        <i/>
        <sz val="12"/>
        <rFont val="Calibri"/>
        <family val="2"/>
        <charset val="204"/>
      </rPr>
      <t>- расчет только по высоте</t>
    </r>
  </si>
  <si>
    <t>300 х 180</t>
  </si>
  <si>
    <t>197 х 270</t>
  </si>
  <si>
    <t>198 х 270</t>
  </si>
  <si>
    <t>300 х 210</t>
  </si>
  <si>
    <t>227 х 270</t>
  </si>
  <si>
    <t>300 х 200</t>
  </si>
  <si>
    <t>217 х 270</t>
  </si>
  <si>
    <t>300 х 190</t>
  </si>
  <si>
    <t>207 х 270</t>
  </si>
  <si>
    <t>300 х 178</t>
  </si>
  <si>
    <t>195 х 270</t>
  </si>
  <si>
    <t>300 х 230</t>
  </si>
  <si>
    <t>247 х 270</t>
  </si>
  <si>
    <t>300 х 170</t>
  </si>
  <si>
    <t>300 х 220</t>
  </si>
  <si>
    <t>237 х 270</t>
  </si>
  <si>
    <t>300 х180</t>
  </si>
  <si>
    <t>300 х 175</t>
  </si>
  <si>
    <t>192 х 270</t>
  </si>
  <si>
    <t>300 х 219</t>
  </si>
  <si>
    <t>236 х 270</t>
  </si>
  <si>
    <t>187 х 270</t>
  </si>
  <si>
    <t>235 х 270</t>
  </si>
  <si>
    <t>Наименовани ткани</t>
  </si>
  <si>
    <r>
      <rPr>
        <sz val="12"/>
        <rFont val="Calibri"/>
        <family val="2"/>
        <charset val="204"/>
      </rPr>
      <t>Эко</t>
    </r>
    <r>
      <rPr>
        <sz val="11"/>
        <rFont val="Calibri"/>
        <family val="2"/>
        <charset val="204"/>
      </rPr>
      <t xml:space="preserve"> </t>
    </r>
    <r>
      <rPr>
        <sz val="12"/>
        <rFont val="Calibri"/>
        <family val="2"/>
        <charset val="204"/>
      </rPr>
      <t>01, 02, 07, 09, 27, 05, 088, 10, 11, 200, 28, 33, 955</t>
    </r>
  </si>
  <si>
    <r>
      <t xml:space="preserve">Павлин 01, белый </t>
    </r>
    <r>
      <rPr>
        <sz val="12"/>
        <rFont val="Calibri"/>
        <family val="2"/>
        <charset val="204"/>
        <scheme val="minor"/>
      </rPr>
      <t xml:space="preserve">- </t>
    </r>
    <r>
      <rPr>
        <i/>
        <sz val="12"/>
        <rFont val="Calibri"/>
        <family val="2"/>
        <charset val="204"/>
        <scheme val="minor"/>
      </rPr>
      <t>расчет только по высоте</t>
    </r>
  </si>
  <si>
    <r>
      <t xml:space="preserve">Пальмира 02 белый, 08 серый - </t>
    </r>
    <r>
      <rPr>
        <i/>
        <sz val="11"/>
        <rFont val="Calibri"/>
        <family val="2"/>
        <charset val="204"/>
        <scheme val="minor"/>
      </rPr>
      <t>расчет только по высоте</t>
    </r>
  </si>
  <si>
    <r>
      <t>Розалия 01</t>
    </r>
    <r>
      <rPr>
        <i/>
        <sz val="12"/>
        <rFont val="Calibri"/>
        <family val="2"/>
        <charset val="204"/>
        <scheme val="minor"/>
      </rPr>
      <t xml:space="preserve">  </t>
    </r>
    <r>
      <rPr>
        <b/>
        <i/>
        <sz val="12"/>
        <rFont val="Calibri"/>
        <family val="2"/>
        <charset val="204"/>
        <scheme val="minor"/>
      </rPr>
      <t>-</t>
    </r>
    <r>
      <rPr>
        <i/>
        <sz val="12"/>
        <rFont val="Calibri"/>
        <family val="2"/>
        <charset val="204"/>
        <scheme val="minor"/>
      </rPr>
      <t xml:space="preserve"> расчет только по ширине</t>
    </r>
  </si>
  <si>
    <t>Мах. возможные размеры изделий (см),                                 ширина х высота</t>
  </si>
  <si>
    <t>расчет по высоте</t>
  </si>
  <si>
    <t>Респект DM ВО  01 белый, 08 темно-серый, 29 бежевый</t>
  </si>
  <si>
    <t>Basic (Корея)</t>
  </si>
  <si>
    <t>Grand 19 (Китай)</t>
  </si>
  <si>
    <t>Harmony 02 (Китай)</t>
  </si>
  <si>
    <t>City 11, 13 (Китай)</t>
  </si>
  <si>
    <t>Trio 29 (Китай)</t>
  </si>
  <si>
    <t>Мах ширина изделия, см</t>
  </si>
  <si>
    <t>Мах высота изделия, см</t>
  </si>
  <si>
    <t>не используется</t>
  </si>
  <si>
    <t>При расчете цены изделия по высоте, применяется понижающий коэф. 0,8.</t>
  </si>
  <si>
    <t>При расчете цены изделия по высоте, где высота изделия меньше чем ширина - Коэффициент 0,8 не используется!</t>
  </si>
  <si>
    <t>( цена за 1м.п. x высота ( округляется в большую сторону) x 0,8)</t>
  </si>
  <si>
    <t>Внимание:  Расчет по высоте.</t>
  </si>
  <si>
    <r>
      <t xml:space="preserve">      - </t>
    </r>
    <r>
      <rPr>
        <b/>
        <i/>
        <sz val="10"/>
        <rFont val="Arial"/>
        <family val="2"/>
        <charset val="204"/>
      </rPr>
      <t xml:space="preserve">Серебро </t>
    </r>
    <r>
      <rPr>
        <i/>
        <sz val="10"/>
        <rFont val="Arial"/>
        <family val="2"/>
        <charset val="204"/>
      </rPr>
      <t>+ 77 р.за м/п</t>
    </r>
  </si>
  <si>
    <t xml:space="preserve">      - Светло- бежевый + 77 р.за м/п</t>
  </si>
  <si>
    <t xml:space="preserve">      - Темно- бежевый + 77 р.за м/п</t>
  </si>
  <si>
    <t xml:space="preserve">      -карнизы других цветов-  200 р. За изделие</t>
  </si>
  <si>
    <t xml:space="preserve">Сориса 27, 95- расчет только по высоте </t>
  </si>
  <si>
    <t xml:space="preserve">Сориса 27, 95-расчет только по высоте </t>
  </si>
  <si>
    <t>Сориса 27, 95 -расчет только по высоте</t>
  </si>
  <si>
    <t>РАСЧЕТ ТКАНИ ТОЛЬКО ПО ВЫСОТЕ!!!</t>
  </si>
  <si>
    <t>6) Цена изделий в цветах Светлый Дуб и Махагон= +50%  к стоимости изделия</t>
  </si>
  <si>
    <r>
      <t xml:space="preserve">Заказ жалюзи: тел. 8(4752) 703-200; адрес - проезд Монтажников 12;  E-mail для заказа: </t>
    </r>
    <r>
      <rPr>
        <u/>
        <sz val="12"/>
        <color theme="1"/>
        <rFont val="Calibri"/>
        <family val="2"/>
        <charset val="204"/>
        <scheme val="minor"/>
      </rPr>
      <t>zhaluziKL@yandex.ru</t>
    </r>
  </si>
  <si>
    <t>3) Срок изготовления рулонных штор Mini Зебра от (3 рабочих дней).</t>
  </si>
  <si>
    <t>4) Предоставляется гарантия на 6 месяца.</t>
  </si>
  <si>
    <t>2) Цена изделий на системе ZEBRA BOX в цветах Светлый дуб, Золотой дуб и Махагон =+50% к стоимости изделия</t>
  </si>
  <si>
    <t xml:space="preserve"> Заказ жалюзи: тел. 8(4752) 703-200; адрес - проезд Монтажников 12</t>
  </si>
  <si>
    <t>Заказ жалюзи: тел. 8(4752) 703-200; адрес - проезд Монтажников 12;  E-mail для заказа: zhaluziKL@yandex.ru</t>
  </si>
  <si>
    <r>
      <t xml:space="preserve">  1.</t>
    </r>
    <r>
      <rPr>
        <sz val="10"/>
        <rFont val="Arial"/>
        <family val="2"/>
        <charset val="204"/>
      </rPr>
      <t xml:space="preserve">  </t>
    </r>
    <r>
      <rPr>
        <i/>
        <sz val="10"/>
        <rFont val="Arial"/>
        <family val="2"/>
        <charset val="204"/>
      </rPr>
      <t>Срок изготовления вертикальных жалюзи от</t>
    </r>
    <r>
      <rPr>
        <b/>
        <sz val="10"/>
        <rFont val="Arial"/>
        <family val="2"/>
        <charset val="204"/>
      </rPr>
      <t xml:space="preserve"> (3 рабочих дней)</t>
    </r>
    <r>
      <rPr>
        <sz val="10"/>
        <rFont val="Arial"/>
        <family val="2"/>
        <charset val="204"/>
      </rPr>
      <t xml:space="preserve">.           </t>
    </r>
  </si>
  <si>
    <r>
      <t xml:space="preserve">  4.  </t>
    </r>
    <r>
      <rPr>
        <i/>
        <sz val="10"/>
        <rFont val="Arial"/>
        <family val="2"/>
        <charset val="204"/>
      </rPr>
      <t>Изготовление изделия из двух цветов рассчитывается средняя по цене ткани</t>
    </r>
    <r>
      <rPr>
        <b/>
        <sz val="10"/>
        <rFont val="Arial"/>
        <family val="2"/>
        <charset val="204"/>
      </rPr>
      <t xml:space="preserve"> +10%</t>
    </r>
    <r>
      <rPr>
        <sz val="10"/>
        <rFont val="Arial"/>
        <family val="2"/>
        <charset val="204"/>
      </rPr>
      <t>.</t>
    </r>
  </si>
  <si>
    <r>
      <t xml:space="preserve">  5.  </t>
    </r>
    <r>
      <rPr>
        <i/>
        <sz val="10"/>
        <rFont val="Arial"/>
        <family val="2"/>
        <charset val="204"/>
      </rPr>
      <t>Более двух цветов рассчитывается средняя по цене ткани</t>
    </r>
    <r>
      <rPr>
        <b/>
        <sz val="10"/>
        <rFont val="Arial"/>
        <family val="2"/>
        <charset val="204"/>
      </rPr>
      <t xml:space="preserve"> +20% </t>
    </r>
    <r>
      <rPr>
        <i/>
        <sz val="10"/>
        <rFont val="Arial"/>
        <family val="2"/>
        <charset val="204"/>
      </rPr>
      <t>за сложность.</t>
    </r>
  </si>
  <si>
    <r>
      <t xml:space="preserve">  6.  </t>
    </r>
    <r>
      <rPr>
        <i/>
        <sz val="10"/>
        <rFont val="Arial"/>
        <family val="2"/>
        <charset val="204"/>
      </rPr>
      <t>Стоимость ткани</t>
    </r>
    <r>
      <rPr>
        <sz val="10"/>
        <rFont val="Arial"/>
        <family val="2"/>
        <charset val="204"/>
      </rPr>
      <t xml:space="preserve"> </t>
    </r>
    <r>
      <rPr>
        <b/>
        <sz val="10"/>
        <rFont val="Arial"/>
        <family val="2"/>
        <charset val="204"/>
      </rPr>
      <t>(без карниза)  60%</t>
    </r>
    <r>
      <rPr>
        <sz val="10"/>
        <rFont val="Arial"/>
        <family val="2"/>
        <charset val="204"/>
      </rPr>
      <t xml:space="preserve"> </t>
    </r>
    <r>
      <rPr>
        <i/>
        <sz val="10"/>
        <rFont val="Arial"/>
        <family val="2"/>
        <charset val="204"/>
      </rPr>
      <t>от стоимости готового изделия.</t>
    </r>
  </si>
  <si>
    <r>
      <t xml:space="preserve">  7.  </t>
    </r>
    <r>
      <rPr>
        <i/>
        <sz val="10"/>
        <rFont val="Arial"/>
        <family val="2"/>
        <charset val="204"/>
      </rPr>
      <t>Кронштейн декоративного карниза</t>
    </r>
    <r>
      <rPr>
        <sz val="10"/>
        <rFont val="Arial"/>
        <family val="2"/>
        <charset val="204"/>
      </rPr>
      <t xml:space="preserve"> </t>
    </r>
    <r>
      <rPr>
        <i/>
        <sz val="10"/>
        <rFont val="Arial"/>
        <family val="2"/>
        <charset val="204"/>
      </rPr>
      <t>1шт</t>
    </r>
    <r>
      <rPr>
        <sz val="10"/>
        <rFont val="Arial"/>
        <family val="2"/>
        <charset val="204"/>
      </rPr>
      <t xml:space="preserve"> </t>
    </r>
  </si>
  <si>
    <t>18р.</t>
  </si>
  <si>
    <r>
      <t xml:space="preserve">  8.  </t>
    </r>
    <r>
      <rPr>
        <i/>
        <sz val="10"/>
        <rFont val="Arial"/>
        <family val="2"/>
        <charset val="204"/>
      </rPr>
      <t>Кронштейн стена</t>
    </r>
    <r>
      <rPr>
        <sz val="10"/>
        <rFont val="Arial"/>
        <family val="2"/>
        <charset val="204"/>
      </rPr>
      <t xml:space="preserve"> </t>
    </r>
    <r>
      <rPr>
        <i/>
        <sz val="10"/>
        <rFont val="Arial"/>
        <family val="2"/>
        <charset val="204"/>
      </rPr>
      <t>1шт</t>
    </r>
    <r>
      <rPr>
        <sz val="10"/>
        <rFont val="Arial"/>
        <family val="2"/>
        <charset val="204"/>
      </rPr>
      <t xml:space="preserve">  </t>
    </r>
  </si>
  <si>
    <r>
      <t xml:space="preserve">  9.  </t>
    </r>
    <r>
      <rPr>
        <i/>
        <sz val="10"/>
        <rFont val="Arial"/>
        <family val="2"/>
        <charset val="204"/>
      </rPr>
      <t>Кронштейн потолок</t>
    </r>
    <r>
      <rPr>
        <sz val="10"/>
        <rFont val="Arial"/>
        <family val="2"/>
        <charset val="204"/>
      </rPr>
      <t xml:space="preserve"> </t>
    </r>
    <r>
      <rPr>
        <i/>
        <sz val="10"/>
        <rFont val="Arial"/>
        <family val="2"/>
        <charset val="204"/>
      </rPr>
      <t>1шт</t>
    </r>
    <r>
      <rPr>
        <sz val="10"/>
        <rFont val="Arial"/>
        <family val="2"/>
        <charset val="204"/>
      </rPr>
      <t xml:space="preserve"> </t>
    </r>
    <r>
      <rPr>
        <b/>
        <sz val="10"/>
        <rFont val="Arial"/>
        <family val="2"/>
        <charset val="204"/>
      </rPr>
      <t xml:space="preserve">  </t>
    </r>
  </si>
  <si>
    <t>5р.</t>
  </si>
  <si>
    <r>
      <t xml:space="preserve">  10.  </t>
    </r>
    <r>
      <rPr>
        <i/>
        <sz val="10"/>
        <rFont val="Arial"/>
        <family val="2"/>
        <charset val="204"/>
      </rPr>
      <t>Кронштейн амстронг1шт</t>
    </r>
    <r>
      <rPr>
        <sz val="10"/>
        <rFont val="Arial"/>
        <family val="2"/>
        <charset val="204"/>
      </rPr>
      <t xml:space="preserve"> </t>
    </r>
    <r>
      <rPr>
        <b/>
        <sz val="10"/>
        <rFont val="Arial"/>
        <family val="2"/>
        <charset val="204"/>
      </rPr>
      <t xml:space="preserve">  </t>
    </r>
  </si>
  <si>
    <t>20р.</t>
  </si>
  <si>
    <r>
      <t xml:space="preserve">  11.  </t>
    </r>
    <r>
      <rPr>
        <i/>
        <sz val="10"/>
        <rFont val="Arial"/>
        <family val="2"/>
        <charset val="204"/>
      </rPr>
      <t>Удлинитель стенового кронштейна</t>
    </r>
    <r>
      <rPr>
        <sz val="10"/>
        <rFont val="Arial"/>
        <family val="2"/>
        <charset val="204"/>
      </rPr>
      <t xml:space="preserve"> </t>
    </r>
    <r>
      <rPr>
        <i/>
        <sz val="10"/>
        <rFont val="Arial"/>
        <family val="2"/>
        <charset val="204"/>
      </rPr>
      <t>1шт</t>
    </r>
    <r>
      <rPr>
        <sz val="10"/>
        <rFont val="Arial"/>
        <family val="2"/>
        <charset val="204"/>
      </rPr>
      <t xml:space="preserve"> </t>
    </r>
  </si>
  <si>
    <r>
      <t xml:space="preserve">  12.  </t>
    </r>
    <r>
      <rPr>
        <i/>
        <sz val="10"/>
        <rFont val="Arial"/>
        <family val="2"/>
        <charset val="204"/>
      </rPr>
      <t>Предоставляется гарантия на 3 месяца.</t>
    </r>
  </si>
  <si>
    <r>
      <t xml:space="preserve">  13. </t>
    </r>
    <r>
      <rPr>
        <i/>
        <sz val="10"/>
        <rFont val="Arial"/>
        <family val="2"/>
        <charset val="204"/>
      </rPr>
      <t xml:space="preserve"> При увеличении указанных лимитов гарантия на изделие не распространяется.</t>
    </r>
  </si>
  <si>
    <r>
      <t xml:space="preserve">  9. Фотопечать без белого цвета- 1600 за 1 </t>
    </r>
    <r>
      <rPr>
        <b/>
        <sz val="11"/>
        <rFont val="Arial"/>
        <family val="2"/>
        <charset val="204"/>
      </rPr>
      <t>м</t>
    </r>
    <r>
      <rPr>
        <b/>
        <sz val="8"/>
        <rFont val="Arial"/>
        <family val="2"/>
        <charset val="204"/>
      </rPr>
      <t>2</t>
    </r>
  </si>
  <si>
    <t xml:space="preserve">       Фотопечать с белым цветом-  2250 за 1 м2</t>
  </si>
  <si>
    <t xml:space="preserve"> (минимальная сумма заказа 500 р.)</t>
  </si>
  <si>
    <t xml:space="preserve">   (минимальная сумма заказа 900 р.)</t>
  </si>
  <si>
    <r>
      <t xml:space="preserve">  14. Фотопечать без белого цвета- 1600 за 1 </t>
    </r>
    <r>
      <rPr>
        <b/>
        <sz val="11"/>
        <rFont val="Arial"/>
        <family val="2"/>
        <charset val="204"/>
      </rPr>
      <t>м</t>
    </r>
    <r>
      <rPr>
        <b/>
        <sz val="8"/>
        <rFont val="Arial"/>
        <family val="2"/>
        <charset val="204"/>
      </rPr>
      <t>2   (минимальная сумма заказа 500 р.)</t>
    </r>
  </si>
  <si>
    <t xml:space="preserve">       Фотопечать с белым цветом-  2250 за 1 м2   (минимальная сумма заказа 900 р.)</t>
  </si>
  <si>
    <r>
      <t xml:space="preserve"> 4)  Фотопечать без белого цвета- 1600 за 1 </t>
    </r>
    <r>
      <rPr>
        <b/>
        <sz val="11"/>
        <rFont val="Arial"/>
        <family val="2"/>
        <charset val="204"/>
      </rPr>
      <t>м</t>
    </r>
    <r>
      <rPr>
        <b/>
        <sz val="8"/>
        <rFont val="Arial"/>
        <family val="2"/>
        <charset val="204"/>
      </rPr>
      <t>2  (минимальная сумма заказа 500 р.)</t>
    </r>
  </si>
  <si>
    <t xml:space="preserve">       Фотопечать с белым цветом-  2250 за 1 м2  (минимальная сумма заказа 900 р.)</t>
  </si>
  <si>
    <r>
      <t xml:space="preserve"> 7)  Фотопечать без белого цвета- 1600 за 1 </t>
    </r>
    <r>
      <rPr>
        <b/>
        <sz val="11"/>
        <rFont val="Arial"/>
        <family val="2"/>
        <charset val="204"/>
      </rPr>
      <t>м</t>
    </r>
    <r>
      <rPr>
        <b/>
        <sz val="8"/>
        <rFont val="Arial"/>
        <family val="2"/>
        <charset val="204"/>
      </rPr>
      <t>2  (минимальная сумма заказа 500 р.)</t>
    </r>
  </si>
  <si>
    <r>
      <t xml:space="preserve">7)  Фотопечать без белого цвета- 1600 за 1 </t>
    </r>
    <r>
      <rPr>
        <b/>
        <sz val="11"/>
        <rFont val="Arial"/>
        <family val="2"/>
        <charset val="204"/>
      </rPr>
      <t>м</t>
    </r>
    <r>
      <rPr>
        <b/>
        <sz val="8"/>
        <rFont val="Arial"/>
        <family val="2"/>
        <charset val="204"/>
      </rPr>
      <t>2  (минимальная сумма заказа 500 р.)</t>
    </r>
  </si>
  <si>
    <r>
      <t xml:space="preserve">       Фотопечать без белого цвета- 1600 за 1 </t>
    </r>
    <r>
      <rPr>
        <b/>
        <sz val="11"/>
        <rFont val="Arial"/>
        <family val="2"/>
        <charset val="204"/>
      </rPr>
      <t>м</t>
    </r>
    <r>
      <rPr>
        <b/>
        <sz val="8"/>
        <rFont val="Arial"/>
        <family val="2"/>
        <charset val="204"/>
      </rPr>
      <t xml:space="preserve">2  </t>
    </r>
    <r>
      <rPr>
        <sz val="8"/>
        <rFont val="Arial"/>
        <family val="2"/>
        <charset val="204"/>
      </rPr>
      <t xml:space="preserve"> (минимальная сумма заказа 500 р.)</t>
    </r>
  </si>
  <si>
    <r>
      <t xml:space="preserve">       Фотопечать без белого цвета- 1600 за 1 </t>
    </r>
    <r>
      <rPr>
        <b/>
        <sz val="11"/>
        <rFont val="Arial"/>
        <family val="2"/>
        <charset val="204"/>
      </rPr>
      <t>м</t>
    </r>
    <r>
      <rPr>
        <b/>
        <sz val="8"/>
        <rFont val="Arial"/>
        <family val="2"/>
        <charset val="204"/>
      </rPr>
      <t>2  (минимальная сумма заказа 500 р.)</t>
    </r>
  </si>
  <si>
    <r>
      <t xml:space="preserve">       Фотопечать без белого цвета- 1600 за 1 </t>
    </r>
    <r>
      <rPr>
        <b/>
        <sz val="11"/>
        <rFont val="Arial"/>
        <family val="2"/>
        <charset val="204"/>
      </rPr>
      <t>м</t>
    </r>
    <r>
      <rPr>
        <b/>
        <sz val="8"/>
        <rFont val="Arial"/>
        <family val="2"/>
        <charset val="204"/>
      </rPr>
      <t>2   (минимальная сумма заказа 500 р.)</t>
    </r>
  </si>
  <si>
    <r>
      <t xml:space="preserve">      Фотопечать без белого цвета- 1600 за 1 </t>
    </r>
    <r>
      <rPr>
        <b/>
        <sz val="11"/>
        <rFont val="Arial"/>
        <family val="2"/>
        <charset val="204"/>
      </rPr>
      <t>м</t>
    </r>
    <r>
      <rPr>
        <b/>
        <sz val="8"/>
        <rFont val="Arial"/>
        <family val="2"/>
        <charset val="204"/>
      </rPr>
      <t>2   (минимальная сумма заказа 500 р.)</t>
    </r>
  </si>
  <si>
    <t xml:space="preserve">       Фотопечать с белым цветом-  2250 за 1 м2    (минимальная сумма заказа 900 р.)</t>
  </si>
  <si>
    <t>(белый, коричневый, серебрянный)  + 1300 руб./комплект  (4шт.) к базовой цене изделия.</t>
  </si>
  <si>
    <t>259 руб</t>
  </si>
  <si>
    <t>300 руб</t>
  </si>
  <si>
    <t>350 руб</t>
  </si>
  <si>
    <t>390 руб</t>
  </si>
  <si>
    <t>комплект 
за 1 м.п.</t>
  </si>
  <si>
    <t xml:space="preserve">Блок управления усиленный 1:3,5/8кг  </t>
  </si>
  <si>
    <t xml:space="preserve">Отвес шторы          </t>
  </si>
  <si>
    <t xml:space="preserve">Подъемные блоки со шнуром </t>
  </si>
  <si>
    <t xml:space="preserve">Стопорные кольца    </t>
  </si>
  <si>
    <t xml:space="preserve">Фиберглассовые вставки   </t>
  </si>
  <si>
    <t>Нименование</t>
  </si>
  <si>
    <t>Единица измерения</t>
  </si>
  <si>
    <t>Цена, руб</t>
  </si>
  <si>
    <t>Для расчета стоимости изделия введите его размеры</t>
  </si>
  <si>
    <r>
      <t xml:space="preserve">Ширина изделия </t>
    </r>
    <r>
      <rPr>
        <b/>
        <sz val="11"/>
        <color theme="1"/>
        <rFont val="Calibri"/>
        <family val="2"/>
        <charset val="204"/>
        <scheme val="minor"/>
      </rPr>
      <t xml:space="preserve"> см</t>
    </r>
  </si>
  <si>
    <r>
      <t>Высота изделия</t>
    </r>
    <r>
      <rPr>
        <b/>
        <sz val="11"/>
        <color theme="1"/>
        <rFont val="Calibri"/>
        <family val="2"/>
        <charset val="204"/>
        <scheme val="minor"/>
      </rPr>
      <t xml:space="preserve"> см</t>
    </r>
  </si>
  <si>
    <r>
      <t xml:space="preserve">ЦЕНА вашего изделия: </t>
    </r>
    <r>
      <rPr>
        <b/>
        <sz val="16"/>
        <color theme="1"/>
        <rFont val="Calibri"/>
        <family val="2"/>
        <charset val="204"/>
        <scheme val="minor"/>
      </rPr>
      <t/>
    </r>
  </si>
  <si>
    <t>Подъемные  блоки   устанавливаются с интервалом не более 50 см.</t>
  </si>
  <si>
    <t>Ширина 30 см
Высота   60 см</t>
  </si>
  <si>
    <t>Ширина 185 см
Высота   300 см</t>
  </si>
  <si>
    <t>Комплект Карниза  включает в себя:</t>
  </si>
  <si>
    <t>Профиль + поворотный  стержень</t>
  </si>
  <si>
    <t xml:space="preserve">Цепь управления    </t>
  </si>
  <si>
    <t xml:space="preserve">Кронштейны универсальные </t>
  </si>
  <si>
    <t>цена, руб.</t>
  </si>
  <si>
    <r>
      <t xml:space="preserve">РАСЧЕТ ЦЕНЫ ИЗДЕЛИЯ =  (Цена комплекта Карниз без ткани </t>
    </r>
    <r>
      <rPr>
        <b/>
        <sz val="14"/>
        <color theme="9" tint="-0.249977111117893"/>
        <rFont val="Calibri"/>
        <family val="2"/>
        <charset val="204"/>
        <scheme val="minor"/>
      </rPr>
      <t>х</t>
    </r>
    <r>
      <rPr>
        <b/>
        <sz val="14"/>
        <color theme="1"/>
        <rFont val="Calibri"/>
        <family val="2"/>
        <charset val="204"/>
        <scheme val="minor"/>
      </rPr>
      <t xml:space="preserve"> ШИРИНУ) </t>
    </r>
    <r>
      <rPr>
        <b/>
        <sz val="14"/>
        <color theme="9" tint="-0.249977111117893"/>
        <rFont val="Calibri"/>
        <family val="2"/>
        <charset val="204"/>
        <scheme val="minor"/>
      </rPr>
      <t>+</t>
    </r>
    <r>
      <rPr>
        <b/>
        <sz val="14"/>
        <color theme="1"/>
        <rFont val="Calibri"/>
        <family val="2"/>
        <charset val="204"/>
        <scheme val="minor"/>
      </rPr>
      <t xml:space="preserve"> (ЦЕНА ткани х ВЫСОТУ)  </t>
    </r>
  </si>
  <si>
    <t xml:space="preserve"> Стоимость ткани, руб.</t>
  </si>
  <si>
    <t>Комплектующие</t>
  </si>
  <si>
    <t>Колличество</t>
  </si>
  <si>
    <t>ед. измер.</t>
  </si>
  <si>
    <t>стоимость, руб.</t>
  </si>
  <si>
    <t xml:space="preserve">Карниз </t>
  </si>
  <si>
    <t>м.п</t>
  </si>
  <si>
    <t>подьемный блок</t>
  </si>
  <si>
    <t>Вставка</t>
  </si>
  <si>
    <t>м.п.</t>
  </si>
  <si>
    <t xml:space="preserve">Параметры карниза </t>
  </si>
  <si>
    <t>Размер карниза, см</t>
  </si>
  <si>
    <t>колличество подьемных блоков</t>
  </si>
  <si>
    <t xml:space="preserve">колличество вставок </t>
  </si>
  <si>
    <t>Стоимость карниза</t>
  </si>
  <si>
    <t>Количество подъемных механизмов рассчитывается отдельно из рекомендуемого расчета 1 подъ-</t>
  </si>
  <si>
    <t>емный механизм на 30 см карниза или исходя из индивидуального замысла дизайнера.</t>
  </si>
  <si>
    <t>Количество вставок для удержания ровных горизонтальных складок римской шторы также рассчи-</t>
  </si>
  <si>
    <t>тывается отдельно, исходя из рекомендованного к расчету шага вставки - 20-35 см или из индиви-</t>
  </si>
  <si>
    <t xml:space="preserve">дуального замысла дизайнера. Длина каждой вставки равна ширине карниза. </t>
  </si>
  <si>
    <t>Количество колец для фиксации вставок на полотне римской шторы рассчитывается по формуле:</t>
  </si>
  <si>
    <t>(количество подъемных блоков) х (количество вставок).</t>
  </si>
  <si>
    <t>Фиберглассовая вставка  устанавливается  через каждые  25-35 см. по  высоте изделия.</t>
  </si>
  <si>
    <t>Блекаут Лён. Рогожка Эшли</t>
  </si>
  <si>
    <t>Светло- Синий</t>
  </si>
  <si>
    <t>Канвас велюр Роксан</t>
  </si>
  <si>
    <t>Бежевый</t>
  </si>
  <si>
    <t>Канвас бернас</t>
  </si>
  <si>
    <t>Серая глина</t>
  </si>
  <si>
    <t>Коричневый</t>
  </si>
  <si>
    <t>Имитация Льна аида</t>
  </si>
  <si>
    <t>горчичный</t>
  </si>
  <si>
    <t>Серо- коричневый</t>
  </si>
  <si>
    <t>винтаж</t>
  </si>
  <si>
    <t>лабиринт</t>
  </si>
  <si>
    <t>Лилии</t>
  </si>
  <si>
    <t>прованс</t>
  </si>
  <si>
    <t>сакура</t>
  </si>
  <si>
    <t>ива</t>
  </si>
  <si>
    <t>ренесанс</t>
  </si>
  <si>
    <t>осень</t>
  </si>
  <si>
    <t>шиповник</t>
  </si>
  <si>
    <t>геометрия</t>
  </si>
  <si>
    <t>лоза</t>
  </si>
  <si>
    <t>чайная роза</t>
  </si>
  <si>
    <t>айва</t>
  </si>
  <si>
    <t>весна  черно- белый</t>
  </si>
  <si>
    <t>3d узор светлый</t>
  </si>
  <si>
    <t>3d узор темный</t>
  </si>
  <si>
    <t>версаль темный</t>
  </si>
  <si>
    <t>flowers 01</t>
  </si>
  <si>
    <t>розы 01</t>
  </si>
  <si>
    <t>лувр  темный</t>
  </si>
  <si>
    <t>лувр  светлый</t>
  </si>
  <si>
    <t>абстракция 01</t>
  </si>
  <si>
    <t>абстракция  02</t>
  </si>
  <si>
    <t>301 х 220</t>
  </si>
  <si>
    <t>238 х 270</t>
  </si>
  <si>
    <t>302 х 220</t>
  </si>
  <si>
    <t>239 х 270</t>
  </si>
  <si>
    <t>303 х 220</t>
  </si>
  <si>
    <t>240 х 270</t>
  </si>
  <si>
    <t>304 х 220</t>
  </si>
  <si>
    <t>241 х 270</t>
  </si>
  <si>
    <t>305 х 220</t>
  </si>
  <si>
    <t>242 х 270</t>
  </si>
  <si>
    <t>306 х 220</t>
  </si>
  <si>
    <t>243 х 270</t>
  </si>
  <si>
    <t>307 х 220</t>
  </si>
  <si>
    <t>244 х 270</t>
  </si>
  <si>
    <t>308 х 220</t>
  </si>
  <si>
    <t>245 х 270</t>
  </si>
  <si>
    <t>309 х 220</t>
  </si>
  <si>
    <t>246 х 270</t>
  </si>
  <si>
    <t>310 х 220</t>
  </si>
  <si>
    <t>311 х 220</t>
  </si>
  <si>
    <t>248 х 270</t>
  </si>
  <si>
    <t>312 х 220</t>
  </si>
  <si>
    <t>249 х 270</t>
  </si>
  <si>
    <t>313 х 220</t>
  </si>
  <si>
    <t>250 х 270</t>
  </si>
  <si>
    <t>314 х 220</t>
  </si>
  <si>
    <t>251 х 270</t>
  </si>
  <si>
    <t>315 х 220</t>
  </si>
  <si>
    <t>252 х 270</t>
  </si>
  <si>
    <t>316 х 220</t>
  </si>
  <si>
    <t>253 х 270</t>
  </si>
  <si>
    <t>317 х 220</t>
  </si>
  <si>
    <t>254 х 270</t>
  </si>
  <si>
    <t>318 х 220</t>
  </si>
  <si>
    <t>255 х 270</t>
  </si>
  <si>
    <t>319 х 220</t>
  </si>
  <si>
    <t>256 х 270</t>
  </si>
  <si>
    <t>320 х 220</t>
  </si>
  <si>
    <t>257 х 270</t>
  </si>
  <si>
    <t>321 х 220</t>
  </si>
  <si>
    <t>258 х 270</t>
  </si>
  <si>
    <t>322 х 220</t>
  </si>
  <si>
    <t>259 х 270</t>
  </si>
  <si>
    <t>323 х 220</t>
  </si>
  <si>
    <t>260 х 270</t>
  </si>
  <si>
    <t>Заказ жалюзи: тел. 8(4752) 703-200; адрес - проезд Монтажников 12;  E-mail для заказа: kl.zhaluzi@yandex.ru</t>
  </si>
  <si>
    <t>Авиньон 02, кремовый</t>
  </si>
  <si>
    <t>Авиньон 29, бежевый</t>
  </si>
  <si>
    <t>Айс New 01, белый</t>
  </si>
  <si>
    <t>Айс New 02, кремовый</t>
  </si>
  <si>
    <t>Айс New 03, желтый</t>
  </si>
  <si>
    <t>Айс New 04, пудра</t>
  </si>
  <si>
    <t>Айс New 08, серый</t>
  </si>
  <si>
    <t>Айс New 100, дымчатый</t>
  </si>
  <si>
    <t>Айс New 11, шоколад</t>
  </si>
  <si>
    <t>Айс New 27, салатовый</t>
  </si>
  <si>
    <t>Айс New 29, бежевый</t>
  </si>
  <si>
    <t>Айс New 30, коричневый</t>
  </si>
  <si>
    <t>Айс New 32, песочный</t>
  </si>
  <si>
    <t>Айс New 36, черный</t>
  </si>
  <si>
    <t>Айс New 92, кирпичный</t>
  </si>
  <si>
    <t>Айс New 95, оранжевый</t>
  </si>
  <si>
    <t>Айс New 97, сиреневый</t>
  </si>
  <si>
    <t>Асенас А33, желтый</t>
  </si>
  <si>
    <t>Асенас М 30, белый</t>
  </si>
  <si>
    <t>Асенас М32, бежевый</t>
  </si>
  <si>
    <t>Африка 02</t>
  </si>
  <si>
    <t>Африка 11</t>
  </si>
  <si>
    <t>Африка 29</t>
  </si>
  <si>
    <t>Блюз 06, сиреневый</t>
  </si>
  <si>
    <t>Блюз 08, серый</t>
  </si>
  <si>
    <t>Блюз 10, голубой</t>
  </si>
  <si>
    <t>Блюз 100, св.голубой</t>
  </si>
  <si>
    <t>Блюз 21, белый</t>
  </si>
  <si>
    <t>Блюз 26, персик</t>
  </si>
  <si>
    <t>Блюз 29, темно-бежевый</t>
  </si>
  <si>
    <t>Блюз 30, шоколад</t>
  </si>
  <si>
    <t>Блюз 33, розовый</t>
  </si>
  <si>
    <t>Блюз 35, абрикос</t>
  </si>
  <si>
    <t>Блюз 37, бирюза</t>
  </si>
  <si>
    <t>Блюз 93, зеленый</t>
  </si>
  <si>
    <t>Блюз 95, оранжевый</t>
  </si>
  <si>
    <t>Блюз 99, апельсин</t>
  </si>
  <si>
    <t>Бриз 01, белый</t>
  </si>
  <si>
    <t>Бриз 04, персик</t>
  </si>
  <si>
    <t>Бриз 29, бежевый</t>
  </si>
  <si>
    <t>Бриз 31, венге</t>
  </si>
  <si>
    <t>Венеция 01, белый</t>
  </si>
  <si>
    <t>Венеция 03, розовый</t>
  </si>
  <si>
    <t>Венеция 04, персиковый</t>
  </si>
  <si>
    <t>Венеция 05, желтый</t>
  </si>
  <si>
    <t>Венеция 08, серый</t>
  </si>
  <si>
    <t>Венеция 09, кофейный</t>
  </si>
  <si>
    <t>Венеция 12, зеленый</t>
  </si>
  <si>
    <t>Венеция 24, голубой</t>
  </si>
  <si>
    <t>Венеция 26, салатовый</t>
  </si>
  <si>
    <t>Венеция BO 01, белый</t>
  </si>
  <si>
    <t>Венеция ВО 05, желтый</t>
  </si>
  <si>
    <t>Венеция СС07, бежевый</t>
  </si>
  <si>
    <t>Венеция СС14, малахит</t>
  </si>
  <si>
    <t>Дейли 01, белый</t>
  </si>
  <si>
    <t>Дейли 08, серый</t>
  </si>
  <si>
    <t>Дейли 11, капучино</t>
  </si>
  <si>
    <t>Дейли 29, бежевый</t>
  </si>
  <si>
    <t>Дождь 01, белый</t>
  </si>
  <si>
    <t>Дождь 03, желтый</t>
  </si>
  <si>
    <t>Дождь 04, персик</t>
  </si>
  <si>
    <t>Дождь 10, голубой</t>
  </si>
  <si>
    <t>Дождь 27, салатовый</t>
  </si>
  <si>
    <t>Дубаи 01</t>
  </si>
  <si>
    <t>Дубаи 28</t>
  </si>
  <si>
    <t>Дубаи 29</t>
  </si>
  <si>
    <t>Ирис 21, белый</t>
  </si>
  <si>
    <t>Ирис 22, слоновая кость</t>
  </si>
  <si>
    <t>Ирис 23, кремовый</t>
  </si>
  <si>
    <t>Ирис 24, салатовый</t>
  </si>
  <si>
    <t>Ирис 25, серый</t>
  </si>
  <si>
    <t>Ирис 26, голубой</t>
  </si>
  <si>
    <t>Ирис 27, персик</t>
  </si>
  <si>
    <t>Ирис 29, бордо</t>
  </si>
  <si>
    <t>Ирис 30, синий</t>
  </si>
  <si>
    <t>Итака 01, белый</t>
  </si>
  <si>
    <t>Итака 02, кремовый</t>
  </si>
  <si>
    <t>Итака 11, коричневый</t>
  </si>
  <si>
    <t>Итака 29, бежевый</t>
  </si>
  <si>
    <t>Карнавал 192</t>
  </si>
  <si>
    <t>Карнавал 201</t>
  </si>
  <si>
    <t>Карнавал 202</t>
  </si>
  <si>
    <t>Кельн 01, белый</t>
  </si>
  <si>
    <t>Кельн 02, ваниль</t>
  </si>
  <si>
    <t>Кельн 04, персик</t>
  </si>
  <si>
    <t>Кения 01, белый</t>
  </si>
  <si>
    <t>Кения 02, кремовый</t>
  </si>
  <si>
    <t>Кения 04, персик</t>
  </si>
  <si>
    <t>Кения 29, бежевый</t>
  </si>
  <si>
    <t>Кения 33, розовый</t>
  </si>
  <si>
    <t>Лайн 01, белый</t>
  </si>
  <si>
    <t>Лайн 02, кремовый</t>
  </si>
  <si>
    <t>Лайн 27, салатовый</t>
  </si>
  <si>
    <t>Лайн 35, абрикос</t>
  </si>
  <si>
    <t>Лайн 01, белый New</t>
  </si>
  <si>
    <t>Лайн 02, кремовый New</t>
  </si>
  <si>
    <t>Лайн 04, персик New</t>
  </si>
  <si>
    <t>Лайн 06, сиреневый New</t>
  </si>
  <si>
    <t>Лайн 08, серый New</t>
  </si>
  <si>
    <t>Лайн 10, голубой New</t>
  </si>
  <si>
    <t>Лайн 11, морковный New</t>
  </si>
  <si>
    <t>Лайн 15, желтый New</t>
  </si>
  <si>
    <t>Лайн 19, бордо New</t>
  </si>
  <si>
    <t>Лайн 200, малиновый New</t>
  </si>
  <si>
    <t>Лайн 26, малахит New</t>
  </si>
  <si>
    <t>Лайн 27, салатовый New</t>
  </si>
  <si>
    <t>Лайн 28, фисташковый New</t>
  </si>
  <si>
    <t>Лайн 29, бежевый New</t>
  </si>
  <si>
    <t>Лайн 30, какао New</t>
  </si>
  <si>
    <t>Лайн 32, т.бежевый New</t>
  </si>
  <si>
    <t>Лайн 33, розовый New</t>
  </si>
  <si>
    <t>Лайн 35, абрикос New</t>
  </si>
  <si>
    <t>Лайн 37, бирюза New</t>
  </si>
  <si>
    <t>Лайн 91, лимонный New</t>
  </si>
  <si>
    <t>Лайн 94, синий New</t>
  </si>
  <si>
    <t>Лайн 95, оранжевый New</t>
  </si>
  <si>
    <t>Лен 29, бежевый</t>
  </si>
  <si>
    <t>Магнолия New 02, ваниль</t>
  </si>
  <si>
    <t>Магнолия New 29, бежевый</t>
  </si>
  <si>
    <t>Магнолия New, 01 белый</t>
  </si>
  <si>
    <t>Магнолия New, 04 розовый</t>
  </si>
  <si>
    <t>Магнолия New, 05 голубой</t>
  </si>
  <si>
    <t>Магнолия New, 06 серый</t>
  </si>
  <si>
    <t>Магнолия New, 07 салатовый</t>
  </si>
  <si>
    <t>Магнолия New, 08 персик</t>
  </si>
  <si>
    <t>Маран 01, белый</t>
  </si>
  <si>
    <t>Маран 02, кремовый</t>
  </si>
  <si>
    <t>Маран 04, персик</t>
  </si>
  <si>
    <t>Милано 01, белый</t>
  </si>
  <si>
    <t>Милано 02, кремовый</t>
  </si>
  <si>
    <t>Милано 04, персик</t>
  </si>
  <si>
    <t>Милано 08, серый</t>
  </si>
  <si>
    <t>Милано 29, бежевый</t>
  </si>
  <si>
    <t>Мираж 01</t>
  </si>
  <si>
    <t>Мираж 02</t>
  </si>
  <si>
    <t>Мираж 29</t>
  </si>
  <si>
    <t>Мираж 35</t>
  </si>
  <si>
    <t>Мистерия 01, белый</t>
  </si>
  <si>
    <t>Мистерия 03, желтый</t>
  </si>
  <si>
    <t>Мистерия 04, персик</t>
  </si>
  <si>
    <t>Мистерия 08, серый</t>
  </si>
  <si>
    <t>Мистерия 10, голубой</t>
  </si>
  <si>
    <t>Мистерия 19, бордо</t>
  </si>
  <si>
    <t>Мистерия 27, салатовый</t>
  </si>
  <si>
    <t>Мистерия 33, розовый</t>
  </si>
  <si>
    <t>Мистерия 35, абрикос</t>
  </si>
  <si>
    <t>Мистерия 36, черный</t>
  </si>
  <si>
    <t>Мистерия 95, оранжевый</t>
  </si>
  <si>
    <t>Мистерия 97, фиолетовый</t>
  </si>
  <si>
    <t>Париж 31, темно-бежевый</t>
  </si>
  <si>
    <t>Регал 01, белый</t>
  </si>
  <si>
    <t>Регал 02, кремовый</t>
  </si>
  <si>
    <t>Регал 08, серый</t>
  </si>
  <si>
    <t>Регал 29, бежевый</t>
  </si>
  <si>
    <t>Регал 35, абрикос</t>
  </si>
  <si>
    <t>Регал 87, персик</t>
  </si>
  <si>
    <t>Рио 01, белый</t>
  </si>
  <si>
    <t>Рио 02, кремовый</t>
  </si>
  <si>
    <t>Рио 04, персик</t>
  </si>
  <si>
    <t>Рио 29, темно-бежевый</t>
  </si>
  <si>
    <t>Рио 30, шоколад</t>
  </si>
  <si>
    <t>Сафари 33</t>
  </si>
  <si>
    <t>Сафари 55</t>
  </si>
  <si>
    <t>Скрин 012</t>
  </si>
  <si>
    <t>Скрин 013</t>
  </si>
  <si>
    <t>Скрин 016</t>
  </si>
  <si>
    <t>Скрин 911</t>
  </si>
  <si>
    <t>Скрин 913</t>
  </si>
  <si>
    <t>Техно ВО NEW 08, серый</t>
  </si>
  <si>
    <t>Техно ВО NEW 22, слоновая кость</t>
  </si>
  <si>
    <t>Техно ВО NEW 29, бежевый</t>
  </si>
  <si>
    <t>Техно ВО NEW 901, серебро</t>
  </si>
  <si>
    <t>Фокус 01, белый</t>
  </si>
  <si>
    <t>Фокус 02, ваниль</t>
  </si>
  <si>
    <t>Фокус 04, персик</t>
  </si>
  <si>
    <t>Фокус 08, серый</t>
  </si>
  <si>
    <t>Фокус 11, капучино</t>
  </si>
  <si>
    <t>Фокус 28, оливковый</t>
  </si>
  <si>
    <t>Фокус 92, терракот</t>
  </si>
  <si>
    <t>Фокус ВО 01, белый</t>
  </si>
  <si>
    <t>Фокус ВО 08, серый</t>
  </si>
  <si>
    <t>Фокус ВО 29, бежевый</t>
  </si>
  <si>
    <t>Ханой 01, белый</t>
  </si>
  <si>
    <t>Ханой 02, кремовый</t>
  </si>
  <si>
    <t>Ханой 30, коричневый</t>
  </si>
  <si>
    <t>Ханой 31, венге</t>
  </si>
  <si>
    <t>Шанхай 036</t>
  </si>
  <si>
    <t>Шанхай 822</t>
  </si>
  <si>
    <t>Эдем 29, бежевый</t>
  </si>
  <si>
    <t>Эдинбург 01, белый</t>
  </si>
  <si>
    <t>Эдинбург 02, кремовый</t>
  </si>
  <si>
    <t>ед.измер.</t>
  </si>
  <si>
    <t xml:space="preserve">                                                Гарантийные   размеры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</si>
</sst>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#,##0&quot;р.&quot;"/>
    <numFmt numFmtId="165" formatCode="mm/dd/yy"/>
    <numFmt numFmtId="166" formatCode="#,##0.00&quot;р.&quot;"/>
  </numFmts>
  <fonts count="76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b/>
      <sz val="12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10"/>
      <name val="Arial Cyr"/>
      <family val="2"/>
      <charset val="204"/>
    </font>
    <font>
      <sz val="12"/>
      <name val="Calibri"/>
      <family val="2"/>
      <charset val="204"/>
    </font>
    <font>
      <i/>
      <sz val="12"/>
      <name val="Calibri"/>
      <family val="2"/>
      <charset val="204"/>
    </font>
    <font>
      <sz val="12"/>
      <name val="Calibri"/>
      <family val="2"/>
      <charset val="204"/>
      <scheme val="minor"/>
    </font>
    <font>
      <sz val="10"/>
      <color theme="1"/>
      <name val="Calibri"/>
      <family val="2"/>
      <scheme val="minor"/>
    </font>
    <font>
      <b/>
      <sz val="14"/>
      <name val="Arial Cyr"/>
      <charset val="204"/>
    </font>
    <font>
      <b/>
      <sz val="16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i/>
      <sz val="11"/>
      <color indexed="8"/>
      <name val="Calibri"/>
      <family val="2"/>
      <charset val="204"/>
    </font>
    <font>
      <sz val="11"/>
      <name val="Calibri"/>
      <family val="2"/>
      <charset val="204"/>
      <scheme val="minor"/>
    </font>
    <font>
      <i/>
      <sz val="11"/>
      <name val="Arial Cyr"/>
      <charset val="204"/>
    </font>
    <font>
      <b/>
      <u/>
      <sz val="12"/>
      <color theme="1"/>
      <name val="Calibri"/>
      <family val="2"/>
      <charset val="204"/>
      <scheme val="minor"/>
    </font>
    <font>
      <sz val="12"/>
      <color theme="1"/>
      <name val="Calibri"/>
      <family val="2"/>
      <scheme val="minor"/>
    </font>
    <font>
      <b/>
      <sz val="10"/>
      <name val="Arial"/>
      <family val="2"/>
      <charset val="204"/>
    </font>
    <font>
      <sz val="10"/>
      <name val="Arial"/>
      <family val="2"/>
      <charset val="204"/>
    </font>
    <font>
      <i/>
      <sz val="10"/>
      <name val="Arial"/>
      <family val="2"/>
      <charset val="204"/>
    </font>
    <font>
      <sz val="10"/>
      <name val="Arial Cyr"/>
      <charset val="204"/>
    </font>
    <font>
      <b/>
      <i/>
      <u/>
      <sz val="10"/>
      <name val="Arial"/>
      <family val="2"/>
      <charset val="204"/>
    </font>
    <font>
      <i/>
      <sz val="10"/>
      <name val="Arial Cyr"/>
      <charset val="204"/>
    </font>
    <font>
      <b/>
      <i/>
      <sz val="10"/>
      <name val="Arial"/>
      <family val="2"/>
      <charset val="204"/>
    </font>
    <font>
      <b/>
      <sz val="10"/>
      <name val="Arial Cyr"/>
      <charset val="204"/>
    </font>
    <font>
      <b/>
      <i/>
      <sz val="10"/>
      <name val="Arial Cyr"/>
      <charset val="204"/>
    </font>
    <font>
      <b/>
      <u/>
      <sz val="11"/>
      <name val="Arial"/>
      <family val="2"/>
      <charset val="204"/>
    </font>
    <font>
      <b/>
      <sz val="14"/>
      <color theme="1"/>
      <name val="Calibri"/>
      <family val="2"/>
      <charset val="204"/>
      <scheme val="minor"/>
    </font>
    <font>
      <b/>
      <sz val="10"/>
      <color theme="1"/>
      <name val="Calibri"/>
      <family val="2"/>
      <charset val="204"/>
      <scheme val="minor"/>
    </font>
    <font>
      <b/>
      <u/>
      <sz val="10"/>
      <name val="Arial"/>
      <family val="2"/>
      <charset val="204"/>
    </font>
    <font>
      <b/>
      <i/>
      <sz val="18"/>
      <color theme="1"/>
      <name val="Calibri"/>
      <family val="2"/>
      <charset val="204"/>
      <scheme val="minor"/>
    </font>
    <font>
      <sz val="16"/>
      <color theme="1"/>
      <name val="Calibri"/>
      <family val="2"/>
      <charset val="204"/>
      <scheme val="minor"/>
    </font>
    <font>
      <sz val="12"/>
      <color indexed="8"/>
      <name val="Calibri"/>
      <family val="2"/>
      <charset val="204"/>
    </font>
    <font>
      <i/>
      <sz val="12"/>
      <color indexed="8"/>
      <name val="Calibri"/>
      <family val="2"/>
      <charset val="204"/>
    </font>
    <font>
      <b/>
      <u/>
      <sz val="14"/>
      <color theme="1"/>
      <name val="Calibri"/>
      <family val="2"/>
      <charset val="204"/>
      <scheme val="minor"/>
    </font>
    <font>
      <u/>
      <sz val="12"/>
      <color theme="1"/>
      <name val="Calibri"/>
      <family val="2"/>
      <charset val="204"/>
      <scheme val="minor"/>
    </font>
    <font>
      <b/>
      <i/>
      <sz val="16"/>
      <color theme="1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b/>
      <sz val="9"/>
      <name val="Calibri"/>
      <family val="2"/>
      <charset val="204"/>
      <scheme val="minor"/>
    </font>
    <font>
      <i/>
      <sz val="12"/>
      <name val="Calibri"/>
      <family val="2"/>
      <charset val="204"/>
      <scheme val="minor"/>
    </font>
    <font>
      <i/>
      <sz val="11"/>
      <name val="Calibri"/>
      <family val="2"/>
      <charset val="204"/>
      <scheme val="minor"/>
    </font>
    <font>
      <b/>
      <sz val="12"/>
      <color theme="9" tint="-0.249977111117893"/>
      <name val="Calibri"/>
      <family val="2"/>
      <charset val="204"/>
      <scheme val="minor"/>
    </font>
    <font>
      <i/>
      <sz val="11"/>
      <name val="Calibri"/>
      <family val="2"/>
      <charset val="204"/>
    </font>
    <font>
      <b/>
      <sz val="11"/>
      <color theme="1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sz val="12"/>
      <color rgb="FFFF0000"/>
      <name val="Calibri"/>
      <family val="2"/>
      <charset val="204"/>
      <scheme val="minor"/>
    </font>
    <font>
      <i/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  <scheme val="minor"/>
    </font>
    <font>
      <b/>
      <sz val="11"/>
      <color indexed="8"/>
      <name val="Calibri"/>
      <family val="2"/>
      <charset val="204"/>
      <scheme val="minor"/>
    </font>
    <font>
      <b/>
      <sz val="24"/>
      <color theme="1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sz val="11"/>
      <name val="Calibri"/>
      <family val="2"/>
      <charset val="204"/>
    </font>
    <font>
      <b/>
      <i/>
      <sz val="12"/>
      <name val="Calibri"/>
      <family val="2"/>
      <charset val="204"/>
      <scheme val="minor"/>
    </font>
    <font>
      <sz val="10"/>
      <color theme="0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b/>
      <sz val="16"/>
      <color theme="9" tint="-0.249977111117893"/>
      <name val="Calibri"/>
      <family val="2"/>
      <charset val="204"/>
      <scheme val="minor"/>
    </font>
    <font>
      <b/>
      <sz val="11"/>
      <color theme="9" tint="-0.249977111117893"/>
      <name val="Calibri"/>
      <family val="2"/>
      <charset val="204"/>
      <scheme val="minor"/>
    </font>
    <font>
      <sz val="14"/>
      <color theme="1"/>
      <name val="Calibri"/>
      <family val="2"/>
      <charset val="204"/>
      <scheme val="minor"/>
    </font>
    <font>
      <b/>
      <sz val="11"/>
      <name val="Arial"/>
      <family val="2"/>
      <charset val="204"/>
    </font>
    <font>
      <b/>
      <sz val="8"/>
      <name val="Arial"/>
      <family val="2"/>
      <charset val="204"/>
    </font>
    <font>
      <b/>
      <u/>
      <sz val="9"/>
      <name val="Arial"/>
      <family val="2"/>
      <charset val="204"/>
    </font>
    <font>
      <sz val="8"/>
      <name val="Arial"/>
      <family val="2"/>
      <charset val="204"/>
    </font>
    <font>
      <sz val="14"/>
      <color theme="1"/>
      <name val="Times New Roman"/>
      <family val="1"/>
      <charset val="204"/>
    </font>
    <font>
      <b/>
      <sz val="11"/>
      <color theme="0"/>
      <name val="Calibri"/>
      <family val="2"/>
      <charset val="204"/>
      <scheme val="minor"/>
    </font>
    <font>
      <b/>
      <sz val="14"/>
      <color theme="9" tint="-0.249977111117893"/>
      <name val="Calibri"/>
      <family val="2"/>
      <charset val="204"/>
      <scheme val="minor"/>
    </font>
    <font>
      <sz val="14"/>
      <color theme="9" tint="-0.249977111117893"/>
      <name val="Calibri"/>
      <family val="2"/>
      <charset val="204"/>
      <scheme val="minor"/>
    </font>
    <font>
      <sz val="20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4"/>
      <color rgb="FF212529"/>
      <name val="Arial"/>
      <family val="2"/>
      <charset val="204"/>
    </font>
    <font>
      <b/>
      <sz val="20"/>
      <color theme="1"/>
      <name val="Calibri"/>
      <family val="2"/>
      <charset val="204"/>
      <scheme val="minor"/>
    </font>
    <font>
      <sz val="16"/>
      <color theme="1"/>
      <name val="Calibri"/>
      <family val="2"/>
      <scheme val="minor"/>
    </font>
    <font>
      <sz val="14"/>
      <color theme="0"/>
      <name val="Calibri"/>
      <family val="2"/>
      <charset val="204"/>
      <scheme val="minor"/>
    </font>
    <font>
      <sz val="10"/>
      <color indexed="8"/>
      <name val="Arial CYR"/>
      <family val="2"/>
      <charset val="204"/>
    </font>
  </fonts>
  <fills count="2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/>
        <bgColor indexed="26"/>
      </patternFill>
    </fill>
    <fill>
      <patternFill patternType="solid">
        <fgColor indexed="9"/>
        <bgColor indexed="26"/>
      </patternFill>
    </fill>
    <fill>
      <patternFill patternType="solid">
        <fgColor rgb="FFFFFF00"/>
        <bgColor indexed="64"/>
      </patternFill>
    </fill>
    <fill>
      <patternFill patternType="solid">
        <fgColor rgb="FFB2EA0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indexed="9"/>
        <bgColor indexed="64"/>
      </patternFill>
    </fill>
  </fills>
  <borders count="7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</borders>
  <cellStyleXfs count="6">
    <xf numFmtId="0" fontId="0" fillId="0" borderId="0"/>
    <xf numFmtId="0" fontId="2" fillId="0" borderId="0"/>
    <xf numFmtId="0" fontId="6" fillId="0" borderId="0"/>
    <xf numFmtId="0" fontId="2" fillId="0" borderId="0"/>
    <xf numFmtId="0" fontId="2" fillId="0" borderId="0"/>
    <xf numFmtId="0" fontId="22" fillId="0" borderId="0"/>
  </cellStyleXfs>
  <cellXfs count="771">
    <xf numFmtId="0" fontId="0" fillId="0" borderId="0" xfId="0"/>
    <xf numFmtId="0" fontId="2" fillId="0" borderId="0" xfId="1"/>
    <xf numFmtId="0" fontId="2" fillId="0" borderId="0" xfId="1" applyBorder="1" applyAlignment="1">
      <alignment horizontal="center" vertical="center"/>
    </xf>
    <xf numFmtId="0" fontId="2" fillId="0" borderId="0" xfId="1" applyBorder="1"/>
    <xf numFmtId="0" fontId="3" fillId="3" borderId="0" xfId="2" applyFont="1" applyFill="1" applyBorder="1" applyAlignment="1">
      <alignment horizontal="left" vertical="center"/>
    </xf>
    <xf numFmtId="0" fontId="1" fillId="2" borderId="0" xfId="1" applyFont="1" applyFill="1" applyBorder="1" applyAlignment="1">
      <alignment vertical="center"/>
    </xf>
    <xf numFmtId="0" fontId="2" fillId="0" borderId="0" xfId="1" applyFont="1"/>
    <xf numFmtId="0" fontId="15" fillId="2" borderId="0" xfId="1" applyFont="1" applyFill="1" applyBorder="1" applyAlignment="1">
      <alignment horizontal="left"/>
    </xf>
    <xf numFmtId="0" fontId="1" fillId="0" borderId="0" xfId="1" applyFont="1" applyBorder="1" applyAlignment="1">
      <alignment horizontal="left" vertical="center" wrapText="1" indent="1"/>
    </xf>
    <xf numFmtId="0" fontId="16" fillId="0" borderId="0" xfId="1" applyFont="1" applyBorder="1" applyAlignment="1"/>
    <xf numFmtId="0" fontId="17" fillId="0" borderId="0" xfId="1" applyFont="1"/>
    <xf numFmtId="0" fontId="0" fillId="0" borderId="0" xfId="0" applyBorder="1" applyAlignment="1">
      <alignment horizontal="center" vertical="center"/>
    </xf>
    <xf numFmtId="49" fontId="3" fillId="0" borderId="0" xfId="0" applyNumberFormat="1" applyFont="1" applyBorder="1" applyAlignment="1">
      <alignment horizontal="center" vertical="center"/>
    </xf>
    <xf numFmtId="0" fontId="1" fillId="2" borderId="0" xfId="0" applyFont="1" applyFill="1" applyBorder="1" applyAlignment="1">
      <alignment vertical="center"/>
    </xf>
    <xf numFmtId="0" fontId="0" fillId="0" borderId="0" xfId="0" applyFont="1"/>
    <xf numFmtId="0" fontId="15" fillId="2" borderId="0" xfId="0" applyFont="1" applyFill="1" applyBorder="1" applyAlignment="1">
      <alignment horizontal="left"/>
    </xf>
    <xf numFmtId="0" fontId="1" fillId="0" borderId="0" xfId="0" applyFont="1" applyBorder="1" applyAlignment="1">
      <alignment horizontal="left" vertical="center" wrapText="1" indent="1"/>
    </xf>
    <xf numFmtId="0" fontId="4" fillId="2" borderId="0" xfId="0" applyFont="1" applyFill="1" applyBorder="1" applyAlignment="1">
      <alignment vertical="center"/>
    </xf>
    <xf numFmtId="0" fontId="16" fillId="0" borderId="0" xfId="0" applyFont="1" applyBorder="1" applyAlignment="1"/>
    <xf numFmtId="0" fontId="0" fillId="0" borderId="0" xfId="0" applyBorder="1"/>
    <xf numFmtId="0" fontId="17" fillId="0" borderId="0" xfId="0" applyFont="1"/>
    <xf numFmtId="0" fontId="3" fillId="3" borderId="1" xfId="2" applyFont="1" applyFill="1" applyBorder="1" applyAlignment="1">
      <alignment horizontal="left" vertical="center" wrapText="1"/>
    </xf>
    <xf numFmtId="1" fontId="3" fillId="0" borderId="0" xfId="0" applyNumberFormat="1" applyFont="1" applyBorder="1" applyAlignment="1">
      <alignment horizontal="center" vertical="center"/>
    </xf>
    <xf numFmtId="0" fontId="3" fillId="4" borderId="0" xfId="2" applyFont="1" applyFill="1" applyBorder="1" applyAlignment="1">
      <alignment horizontal="left" vertical="center"/>
    </xf>
    <xf numFmtId="0" fontId="9" fillId="0" borderId="0" xfId="0" applyFont="1" applyFill="1" applyAlignment="1"/>
    <xf numFmtId="0" fontId="12" fillId="0" borderId="0" xfId="0" applyFont="1" applyBorder="1" applyAlignment="1">
      <alignment horizontal="center"/>
    </xf>
    <xf numFmtId="0" fontId="10" fillId="0" borderId="0" xfId="0" applyFont="1" applyAlignment="1">
      <alignment horizontal="center" vertical="center" wrapText="1"/>
    </xf>
    <xf numFmtId="0" fontId="18" fillId="0" borderId="1" xfId="0" applyFont="1" applyBorder="1" applyAlignment="1">
      <alignment horizontal="center"/>
    </xf>
    <xf numFmtId="0" fontId="18" fillId="0" borderId="0" xfId="0" applyFont="1"/>
    <xf numFmtId="0" fontId="18" fillId="0" borderId="1" xfId="0" applyFont="1" applyBorder="1"/>
    <xf numFmtId="0" fontId="19" fillId="0" borderId="0" xfId="0" applyFont="1" applyAlignment="1"/>
    <xf numFmtId="0" fontId="22" fillId="0" borderId="0" xfId="0" applyFont="1" applyAlignment="1"/>
    <xf numFmtId="0" fontId="22" fillId="0" borderId="0" xfId="0" applyFont="1" applyAlignment="1">
      <alignment horizontal="center"/>
    </xf>
    <xf numFmtId="0" fontId="19" fillId="0" borderId="0" xfId="0" applyFont="1" applyFill="1" applyAlignment="1"/>
    <xf numFmtId="0" fontId="0" fillId="0" borderId="1" xfId="0" applyBorder="1"/>
    <xf numFmtId="0" fontId="24" fillId="0" borderId="1" xfId="0" applyFont="1" applyBorder="1" applyAlignment="1">
      <alignment horizontal="center" vertical="center"/>
    </xf>
    <xf numFmtId="164" fontId="26" fillId="0" borderId="0" xfId="0" applyNumberFormat="1" applyFont="1" applyFill="1" applyAlignment="1">
      <alignment horizontal="left"/>
    </xf>
    <xf numFmtId="0" fontId="27" fillId="0" borderId="1" xfId="0" applyFont="1" applyBorder="1" applyAlignment="1">
      <alignment horizontal="left" vertical="center"/>
    </xf>
    <xf numFmtId="2" fontId="26" fillId="0" borderId="1" xfId="0" applyNumberFormat="1" applyFont="1" applyBorder="1" applyAlignment="1">
      <alignment horizontal="center" vertical="center"/>
    </xf>
    <xf numFmtId="0" fontId="10" fillId="0" borderId="0" xfId="0" applyFont="1" applyAlignment="1"/>
    <xf numFmtId="0" fontId="10" fillId="0" borderId="0" xfId="0" applyFont="1" applyFill="1" applyAlignment="1"/>
    <xf numFmtId="0" fontId="22" fillId="0" borderId="0" xfId="0" applyFont="1" applyBorder="1" applyAlignment="1"/>
    <xf numFmtId="0" fontId="22" fillId="0" borderId="0" xfId="0" applyFont="1" applyFill="1" applyBorder="1" applyAlignment="1"/>
    <xf numFmtId="0" fontId="27" fillId="0" borderId="0" xfId="0" applyFont="1" applyBorder="1" applyAlignment="1">
      <alignment horizontal="left" vertical="center"/>
    </xf>
    <xf numFmtId="2" fontId="26" fillId="0" borderId="0" xfId="0" applyNumberFormat="1" applyFont="1" applyBorder="1" applyAlignment="1">
      <alignment horizontal="center" vertical="center"/>
    </xf>
    <xf numFmtId="0" fontId="21" fillId="0" borderId="0" xfId="0" applyFont="1" applyAlignment="1"/>
    <xf numFmtId="0" fontId="24" fillId="0" borderId="0" xfId="0" applyFont="1" applyBorder="1" applyAlignment="1"/>
    <xf numFmtId="0" fontId="28" fillId="0" borderId="0" xfId="0" applyFont="1" applyFill="1" applyBorder="1" applyAlignment="1">
      <alignment horizontal="left"/>
    </xf>
    <xf numFmtId="0" fontId="0" fillId="0" borderId="0" xfId="0" applyBorder="1" applyAlignment="1">
      <alignment horizontal="center"/>
    </xf>
    <xf numFmtId="0" fontId="10" fillId="0" borderId="1" xfId="0" applyFont="1" applyBorder="1" applyAlignment="1">
      <alignment horizontal="center"/>
    </xf>
    <xf numFmtId="0" fontId="10" fillId="0" borderId="0" xfId="0" applyFont="1"/>
    <xf numFmtId="0" fontId="27" fillId="0" borderId="1" xfId="0" applyFont="1" applyBorder="1" applyAlignment="1">
      <alignment horizontal="center" vertical="center" wrapText="1"/>
    </xf>
    <xf numFmtId="0" fontId="24" fillId="0" borderId="2" xfId="0" applyFont="1" applyBorder="1" applyAlignment="1">
      <alignment horizontal="center" vertical="center"/>
    </xf>
    <xf numFmtId="0" fontId="27" fillId="0" borderId="3" xfId="0" applyFont="1" applyBorder="1" applyAlignment="1">
      <alignment horizontal="left" vertical="center"/>
    </xf>
    <xf numFmtId="0" fontId="31" fillId="0" borderId="0" xfId="0" applyFont="1" applyFill="1" applyAlignment="1">
      <alignment horizontal="center"/>
    </xf>
    <xf numFmtId="0" fontId="31" fillId="0" borderId="0" xfId="0" applyFont="1" applyFill="1" applyBorder="1" applyAlignment="1">
      <alignment horizontal="left"/>
    </xf>
    <xf numFmtId="0" fontId="32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12" fillId="0" borderId="0" xfId="0" applyFont="1" applyAlignment="1">
      <alignment horizontal="center"/>
    </xf>
    <xf numFmtId="0" fontId="36" fillId="0" borderId="0" xfId="0" applyFont="1"/>
    <xf numFmtId="0" fontId="9" fillId="0" borderId="0" xfId="0" applyFont="1" applyFill="1" applyAlignment="1"/>
    <xf numFmtId="0" fontId="0" fillId="0" borderId="0" xfId="0" applyBorder="1"/>
    <xf numFmtId="49" fontId="9" fillId="0" borderId="1" xfId="0" applyNumberFormat="1" applyFont="1" applyBorder="1" applyAlignment="1">
      <alignment horizontal="center" vertical="center"/>
    </xf>
    <xf numFmtId="0" fontId="38" fillId="0" borderId="0" xfId="0" applyFont="1"/>
    <xf numFmtId="0" fontId="11" fillId="0" borderId="0" xfId="1" applyFont="1" applyBorder="1" applyAlignment="1">
      <alignment horizontal="center" vertical="center" wrapText="1"/>
    </xf>
    <xf numFmtId="0" fontId="11" fillId="0" borderId="0" xfId="0" applyFont="1" applyBorder="1" applyAlignment="1">
      <alignment horizontal="center" vertical="center" wrapText="1"/>
    </xf>
    <xf numFmtId="0" fontId="0" fillId="0" borderId="0" xfId="0" applyBorder="1"/>
    <xf numFmtId="0" fontId="0" fillId="0" borderId="5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0" fontId="0" fillId="0" borderId="0" xfId="0" applyBorder="1" applyAlignment="1">
      <alignment vertical="center"/>
    </xf>
    <xf numFmtId="0" fontId="0" fillId="0" borderId="10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4" fillId="0" borderId="0" xfId="1" applyFont="1" applyBorder="1"/>
    <xf numFmtId="49" fontId="3" fillId="0" borderId="0" xfId="0" applyNumberFormat="1" applyFont="1" applyBorder="1" applyAlignment="1">
      <alignment vertical="center"/>
    </xf>
    <xf numFmtId="0" fontId="43" fillId="2" borderId="13" xfId="0" applyFont="1" applyFill="1" applyBorder="1" applyAlignment="1">
      <alignment vertical="center"/>
    </xf>
    <xf numFmtId="0" fontId="0" fillId="2" borderId="0" xfId="0" applyFont="1" applyFill="1" applyBorder="1" applyAlignment="1">
      <alignment vertical="center"/>
    </xf>
    <xf numFmtId="0" fontId="0" fillId="2" borderId="0" xfId="0" applyFont="1" applyFill="1" applyBorder="1"/>
    <xf numFmtId="0" fontId="0" fillId="2" borderId="13" xfId="0" applyFont="1" applyFill="1" applyBorder="1" applyAlignment="1">
      <alignment vertical="center"/>
    </xf>
    <xf numFmtId="0" fontId="0" fillId="0" borderId="0" xfId="0" applyFont="1" applyBorder="1"/>
    <xf numFmtId="0" fontId="1" fillId="0" borderId="0" xfId="0" applyFont="1" applyBorder="1"/>
    <xf numFmtId="0" fontId="0" fillId="0" borderId="0" xfId="0" applyBorder="1"/>
    <xf numFmtId="0" fontId="0" fillId="0" borderId="0" xfId="0" applyAlignment="1">
      <alignment horizontal="center"/>
    </xf>
    <xf numFmtId="0" fontId="0" fillId="0" borderId="7" xfId="0" applyBorder="1"/>
    <xf numFmtId="0" fontId="0" fillId="2" borderId="0" xfId="0" applyFont="1" applyFill="1" applyBorder="1" applyAlignment="1">
      <alignment horizontal="center" vertical="center"/>
    </xf>
    <xf numFmtId="0" fontId="0" fillId="2" borderId="26" xfId="0" applyFont="1" applyFill="1" applyBorder="1"/>
    <xf numFmtId="0" fontId="0" fillId="2" borderId="13" xfId="0" applyFill="1" applyBorder="1" applyAlignment="1">
      <alignment vertical="center"/>
    </xf>
    <xf numFmtId="0" fontId="0" fillId="2" borderId="0" xfId="0" applyFill="1" applyBorder="1" applyAlignment="1">
      <alignment vertical="center"/>
    </xf>
    <xf numFmtId="0" fontId="0" fillId="2" borderId="0" xfId="0" applyFill="1" applyBorder="1"/>
    <xf numFmtId="0" fontId="0" fillId="2" borderId="0" xfId="0" applyFill="1" applyBorder="1" applyAlignment="1">
      <alignment horizontal="center" vertical="center"/>
    </xf>
    <xf numFmtId="0" fontId="0" fillId="2" borderId="26" xfId="0" applyFill="1" applyBorder="1"/>
    <xf numFmtId="0" fontId="45" fillId="2" borderId="13" xfId="0" applyFont="1" applyFill="1" applyBorder="1" applyAlignment="1">
      <alignment vertical="center"/>
    </xf>
    <xf numFmtId="0" fontId="46" fillId="2" borderId="13" xfId="0" applyFont="1" applyFill="1" applyBorder="1" applyAlignment="1">
      <alignment vertical="center"/>
    </xf>
    <xf numFmtId="0" fontId="1" fillId="0" borderId="20" xfId="4" applyFont="1" applyBorder="1" applyAlignment="1">
      <alignment horizontal="center"/>
    </xf>
    <xf numFmtId="0" fontId="0" fillId="0" borderId="20" xfId="4" applyFont="1" applyBorder="1" applyAlignment="1">
      <alignment horizontal="center"/>
    </xf>
    <xf numFmtId="0" fontId="0" fillId="2" borderId="28" xfId="0" applyFill="1" applyBorder="1" applyAlignment="1">
      <alignment vertical="center"/>
    </xf>
    <xf numFmtId="0" fontId="0" fillId="2" borderId="29" xfId="0" applyFill="1" applyBorder="1" applyAlignment="1">
      <alignment vertical="center"/>
    </xf>
    <xf numFmtId="0" fontId="0" fillId="2" borderId="29" xfId="0" applyFill="1" applyBorder="1"/>
    <xf numFmtId="0" fontId="0" fillId="2" borderId="29" xfId="0" applyFill="1" applyBorder="1" applyAlignment="1">
      <alignment horizontal="center" vertical="center"/>
    </xf>
    <xf numFmtId="0" fontId="0" fillId="2" borderId="30" xfId="0" applyFill="1" applyBorder="1"/>
    <xf numFmtId="0" fontId="29" fillId="0" borderId="14" xfId="0" applyFont="1" applyBorder="1" applyAlignment="1">
      <alignment horizontal="center"/>
    </xf>
    <xf numFmtId="0" fontId="29" fillId="0" borderId="15" xfId="0" applyFont="1" applyBorder="1" applyAlignment="1">
      <alignment horizontal="center"/>
    </xf>
    <xf numFmtId="0" fontId="29" fillId="0" borderId="16" xfId="0" applyFont="1" applyBorder="1" applyAlignment="1">
      <alignment horizontal="center"/>
    </xf>
    <xf numFmtId="0" fontId="29" fillId="0" borderId="17" xfId="0" applyFont="1" applyBorder="1" applyAlignment="1">
      <alignment horizontal="center"/>
    </xf>
    <xf numFmtId="0" fontId="29" fillId="0" borderId="19" xfId="0" applyFont="1" applyBorder="1" applyAlignment="1">
      <alignment horizontal="center"/>
    </xf>
    <xf numFmtId="0" fontId="29" fillId="0" borderId="22" xfId="0" applyFont="1" applyBorder="1" applyAlignment="1">
      <alignment horizontal="center"/>
    </xf>
    <xf numFmtId="0" fontId="0" fillId="0" borderId="0" xfId="0" applyBorder="1"/>
    <xf numFmtId="0" fontId="4" fillId="0" borderId="0" xfId="0" applyFont="1" applyBorder="1" applyAlignment="1"/>
    <xf numFmtId="0" fontId="0" fillId="0" borderId="8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0" xfId="0" applyBorder="1"/>
    <xf numFmtId="0" fontId="4" fillId="0" borderId="0" xfId="0" applyFont="1" applyBorder="1"/>
    <xf numFmtId="0" fontId="15" fillId="2" borderId="1" xfId="0" applyFont="1" applyFill="1" applyBorder="1" applyAlignment="1">
      <alignment horizontal="center" vertical="center"/>
    </xf>
    <xf numFmtId="0" fontId="15" fillId="2" borderId="8" xfId="0" applyFont="1" applyFill="1" applyBorder="1" applyAlignment="1">
      <alignment horizontal="center" vertical="center"/>
    </xf>
    <xf numFmtId="0" fontId="15" fillId="2" borderId="5" xfId="0" applyFont="1" applyFill="1" applyBorder="1" applyAlignment="1">
      <alignment horizontal="center" vertical="center"/>
    </xf>
    <xf numFmtId="0" fontId="15" fillId="2" borderId="3" xfId="0" applyFont="1" applyFill="1" applyBorder="1" applyAlignment="1">
      <alignment horizontal="center" vertical="center"/>
    </xf>
    <xf numFmtId="0" fontId="0" fillId="0" borderId="24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0" fillId="0" borderId="42" xfId="0" applyBorder="1" applyAlignment="1">
      <alignment horizontal="center" vertical="center"/>
    </xf>
    <xf numFmtId="0" fontId="0" fillId="0" borderId="35" xfId="0" applyBorder="1" applyAlignment="1">
      <alignment horizontal="center" vertical="center"/>
    </xf>
    <xf numFmtId="0" fontId="0" fillId="0" borderId="43" xfId="0" applyBorder="1" applyAlignment="1">
      <alignment horizontal="center" vertical="center"/>
    </xf>
    <xf numFmtId="0" fontId="42" fillId="3" borderId="41" xfId="2" applyFont="1" applyFill="1" applyBorder="1" applyAlignment="1">
      <alignment horizontal="center" vertical="center"/>
    </xf>
    <xf numFmtId="0" fontId="0" fillId="0" borderId="39" xfId="0" applyBorder="1" applyAlignment="1">
      <alignment horizontal="center" vertical="center"/>
    </xf>
    <xf numFmtId="0" fontId="9" fillId="3" borderId="5" xfId="2" applyFont="1" applyFill="1" applyBorder="1" applyAlignment="1">
      <alignment horizontal="left" vertical="center" wrapText="1"/>
    </xf>
    <xf numFmtId="0" fontId="9" fillId="3" borderId="3" xfId="2" applyFont="1" applyFill="1" applyBorder="1" applyAlignment="1">
      <alignment horizontal="left" vertical="center" wrapText="1"/>
    </xf>
    <xf numFmtId="0" fontId="15" fillId="2" borderId="35" xfId="0" applyFont="1" applyFill="1" applyBorder="1" applyAlignment="1">
      <alignment horizontal="center" vertical="center"/>
    </xf>
    <xf numFmtId="0" fontId="15" fillId="2" borderId="43" xfId="0" applyFont="1" applyFill="1" applyBorder="1" applyAlignment="1">
      <alignment horizontal="center" vertical="center"/>
    </xf>
    <xf numFmtId="0" fontId="42" fillId="3" borderId="32" xfId="2" applyFont="1" applyFill="1" applyBorder="1" applyAlignment="1">
      <alignment horizontal="center" vertical="center"/>
    </xf>
    <xf numFmtId="0" fontId="42" fillId="2" borderId="21" xfId="2" applyFont="1" applyFill="1" applyBorder="1" applyAlignment="1">
      <alignment horizontal="center" vertical="center"/>
    </xf>
    <xf numFmtId="0" fontId="9" fillId="3" borderId="1" xfId="2" applyFont="1" applyFill="1" applyBorder="1" applyAlignment="1">
      <alignment horizontal="left" vertical="center" wrapText="1"/>
    </xf>
    <xf numFmtId="0" fontId="42" fillId="3" borderId="21" xfId="2" applyFont="1" applyFill="1" applyBorder="1" applyAlignment="1">
      <alignment horizontal="center" vertical="center"/>
    </xf>
    <xf numFmtId="0" fontId="42" fillId="2" borderId="21" xfId="0" applyFont="1" applyFill="1" applyBorder="1" applyAlignment="1">
      <alignment horizontal="center" vertical="center" wrapText="1"/>
    </xf>
    <xf numFmtId="0" fontId="15" fillId="2" borderId="24" xfId="0" applyFont="1" applyFill="1" applyBorder="1" applyAlignment="1">
      <alignment horizontal="center" vertical="center"/>
    </xf>
    <xf numFmtId="0" fontId="15" fillId="2" borderId="39" xfId="0" applyFont="1" applyFill="1" applyBorder="1" applyAlignment="1">
      <alignment horizontal="center" vertical="center"/>
    </xf>
    <xf numFmtId="0" fontId="42" fillId="2" borderId="25" xfId="2" applyFont="1" applyFill="1" applyBorder="1" applyAlignment="1">
      <alignment horizontal="center" vertical="center"/>
    </xf>
    <xf numFmtId="0" fontId="9" fillId="3" borderId="35" xfId="2" applyFont="1" applyFill="1" applyBorder="1" applyAlignment="1">
      <alignment horizontal="left" vertical="center" wrapText="1"/>
    </xf>
    <xf numFmtId="0" fontId="9" fillId="3" borderId="24" xfId="2" applyFont="1" applyFill="1" applyBorder="1" applyAlignment="1">
      <alignment horizontal="left" vertical="center" wrapText="1"/>
    </xf>
    <xf numFmtId="0" fontId="0" fillId="0" borderId="0" xfId="0" applyAlignment="1"/>
    <xf numFmtId="0" fontId="0" fillId="0" borderId="24" xfId="0" applyFill="1" applyBorder="1" applyAlignment="1">
      <alignment horizontal="center" vertical="center"/>
    </xf>
    <xf numFmtId="0" fontId="0" fillId="0" borderId="39" xfId="0" applyFill="1" applyBorder="1" applyAlignment="1">
      <alignment horizontal="center" vertical="center"/>
    </xf>
    <xf numFmtId="0" fontId="15" fillId="2" borderId="25" xfId="0" applyFont="1" applyFill="1" applyBorder="1" applyAlignment="1">
      <alignment horizontal="center" vertical="center"/>
    </xf>
    <xf numFmtId="0" fontId="9" fillId="2" borderId="42" xfId="0" applyFont="1" applyFill="1" applyBorder="1" applyAlignment="1">
      <alignment horizontal="center" vertical="center"/>
    </xf>
    <xf numFmtId="0" fontId="9" fillId="3" borderId="14" xfId="2" applyFont="1" applyFill="1" applyBorder="1" applyAlignment="1">
      <alignment horizontal="left" vertical="center" wrapText="1"/>
    </xf>
    <xf numFmtId="0" fontId="15" fillId="2" borderId="15" xfId="0" applyFont="1" applyFill="1" applyBorder="1" applyAlignment="1">
      <alignment horizontal="center" vertical="center"/>
    </xf>
    <xf numFmtId="0" fontId="15" fillId="2" borderId="42" xfId="0" applyFont="1" applyFill="1" applyBorder="1" applyAlignment="1">
      <alignment horizontal="center" vertical="center"/>
    </xf>
    <xf numFmtId="0" fontId="42" fillId="2" borderId="16" xfId="0" applyFont="1" applyFill="1" applyBorder="1" applyAlignment="1">
      <alignment horizontal="center" vertical="center" wrapText="1"/>
    </xf>
    <xf numFmtId="0" fontId="42" fillId="2" borderId="32" xfId="2" applyFont="1" applyFill="1" applyBorder="1" applyAlignment="1">
      <alignment horizontal="center" vertical="center"/>
    </xf>
    <xf numFmtId="0" fontId="42" fillId="2" borderId="21" xfId="2" applyFont="1" applyFill="1" applyBorder="1" applyAlignment="1">
      <alignment horizontal="center" vertical="center" wrapText="1"/>
    </xf>
    <xf numFmtId="0" fontId="42" fillId="3" borderId="25" xfId="2" applyFont="1" applyFill="1" applyBorder="1" applyAlignment="1">
      <alignment horizontal="center" vertical="center" wrapText="1"/>
    </xf>
    <xf numFmtId="0" fontId="3" fillId="3" borderId="5" xfId="2" applyFont="1" applyFill="1" applyBorder="1" applyAlignment="1">
      <alignment horizontal="left" vertical="center" wrapText="1"/>
    </xf>
    <xf numFmtId="0" fontId="3" fillId="3" borderId="3" xfId="2" applyFont="1" applyFill="1" applyBorder="1" applyAlignment="1">
      <alignment horizontal="left" vertical="center" wrapText="1"/>
    </xf>
    <xf numFmtId="0" fontId="15" fillId="2" borderId="10" xfId="0" applyFont="1" applyFill="1" applyBorder="1" applyAlignment="1">
      <alignment horizontal="center" vertical="center"/>
    </xf>
    <xf numFmtId="0" fontId="15" fillId="2" borderId="11" xfId="0" applyFont="1" applyFill="1" applyBorder="1" applyAlignment="1">
      <alignment horizontal="center" vertical="center"/>
    </xf>
    <xf numFmtId="0" fontId="15" fillId="2" borderId="6" xfId="0" applyFont="1" applyFill="1" applyBorder="1" applyAlignment="1">
      <alignment horizontal="center" vertical="center"/>
    </xf>
    <xf numFmtId="0" fontId="42" fillId="2" borderId="41" xfId="2" applyFont="1" applyFill="1" applyBorder="1" applyAlignment="1">
      <alignment horizontal="center" vertical="center"/>
    </xf>
    <xf numFmtId="0" fontId="42" fillId="2" borderId="18" xfId="2" applyFont="1" applyFill="1" applyBorder="1" applyAlignment="1">
      <alignment horizontal="center" vertical="center"/>
    </xf>
    <xf numFmtId="0" fontId="42" fillId="3" borderId="25" xfId="2" applyFont="1" applyFill="1" applyBorder="1" applyAlignment="1">
      <alignment horizontal="center" vertical="center"/>
    </xf>
    <xf numFmtId="49" fontId="15" fillId="2" borderId="21" xfId="2" applyNumberFormat="1" applyFont="1" applyFill="1" applyBorder="1" applyAlignment="1">
      <alignment horizontal="center" vertical="center"/>
    </xf>
    <xf numFmtId="0" fontId="9" fillId="2" borderId="35" xfId="2" applyFont="1" applyFill="1" applyBorder="1" applyAlignment="1">
      <alignment horizontal="left" vertical="center" wrapText="1"/>
    </xf>
    <xf numFmtId="0" fontId="15" fillId="2" borderId="50" xfId="0" applyFont="1" applyFill="1" applyBorder="1" applyAlignment="1">
      <alignment horizontal="center" vertical="center"/>
    </xf>
    <xf numFmtId="0" fontId="15" fillId="2" borderId="51" xfId="0" applyFont="1" applyFill="1" applyBorder="1" applyAlignment="1">
      <alignment horizontal="center" vertical="center"/>
    </xf>
    <xf numFmtId="0" fontId="15" fillId="2" borderId="32" xfId="0" applyFont="1" applyFill="1" applyBorder="1" applyAlignment="1">
      <alignment horizontal="center"/>
    </xf>
    <xf numFmtId="0" fontId="9" fillId="2" borderId="1" xfId="2" applyFont="1" applyFill="1" applyBorder="1" applyAlignment="1">
      <alignment horizontal="left" vertical="center" wrapText="1"/>
    </xf>
    <xf numFmtId="0" fontId="15" fillId="2" borderId="12" xfId="0" applyFont="1" applyFill="1" applyBorder="1" applyAlignment="1">
      <alignment horizontal="center" vertical="center"/>
    </xf>
    <xf numFmtId="0" fontId="9" fillId="2" borderId="24" xfId="2" applyFont="1" applyFill="1" applyBorder="1" applyAlignment="1">
      <alignment horizontal="left" vertical="center" wrapText="1"/>
    </xf>
    <xf numFmtId="0" fontId="15" fillId="2" borderId="9" xfId="0" applyFont="1" applyFill="1" applyBorder="1" applyAlignment="1">
      <alignment horizontal="center" vertical="center"/>
    </xf>
    <xf numFmtId="0" fontId="15" fillId="2" borderId="23" xfId="0" applyFont="1" applyFill="1" applyBorder="1" applyAlignment="1">
      <alignment horizontal="center" vertical="center"/>
    </xf>
    <xf numFmtId="0" fontId="15" fillId="2" borderId="55" xfId="0" applyFont="1" applyFill="1" applyBorder="1" applyAlignment="1">
      <alignment horizontal="center" vertical="center"/>
    </xf>
    <xf numFmtId="0" fontId="15" fillId="2" borderId="28" xfId="0" applyFont="1" applyFill="1" applyBorder="1" applyAlignment="1">
      <alignment horizontal="center" vertical="center"/>
    </xf>
    <xf numFmtId="0" fontId="9" fillId="2" borderId="58" xfId="0" applyFont="1" applyFill="1" applyBorder="1" applyAlignment="1">
      <alignment horizontal="center" vertical="center"/>
    </xf>
    <xf numFmtId="0" fontId="0" fillId="0" borderId="46" xfId="0" applyBorder="1" applyAlignment="1">
      <alignment horizontal="center" vertical="center"/>
    </xf>
    <xf numFmtId="0" fontId="0" fillId="0" borderId="52" xfId="0" applyBorder="1" applyAlignment="1">
      <alignment horizontal="center" vertical="center"/>
    </xf>
    <xf numFmtId="0" fontId="42" fillId="2" borderId="14" xfId="0" applyFont="1" applyFill="1" applyBorder="1" applyAlignment="1">
      <alignment horizontal="center" vertical="center" wrapText="1"/>
    </xf>
    <xf numFmtId="0" fontId="42" fillId="2" borderId="31" xfId="2" applyFont="1" applyFill="1" applyBorder="1" applyAlignment="1">
      <alignment horizontal="center" vertical="center"/>
    </xf>
    <xf numFmtId="0" fontId="42" fillId="2" borderId="20" xfId="2" applyFont="1" applyFill="1" applyBorder="1" applyAlignment="1">
      <alignment horizontal="center" vertical="center"/>
    </xf>
    <xf numFmtId="0" fontId="42" fillId="3" borderId="20" xfId="2" applyFont="1" applyFill="1" applyBorder="1" applyAlignment="1">
      <alignment horizontal="center" vertical="center"/>
    </xf>
    <xf numFmtId="0" fontId="42" fillId="3" borderId="23" xfId="2" applyFont="1" applyFill="1" applyBorder="1" applyAlignment="1">
      <alignment horizontal="center" vertical="center" wrapText="1"/>
    </xf>
    <xf numFmtId="0" fontId="42" fillId="2" borderId="23" xfId="2" applyFont="1" applyFill="1" applyBorder="1" applyAlignment="1">
      <alignment horizontal="center" vertical="center"/>
    </xf>
    <xf numFmtId="0" fontId="42" fillId="3" borderId="31" xfId="2" applyFont="1" applyFill="1" applyBorder="1" applyAlignment="1">
      <alignment horizontal="center" vertical="center"/>
    </xf>
    <xf numFmtId="0" fontId="42" fillId="2" borderId="20" xfId="0" applyFont="1" applyFill="1" applyBorder="1" applyAlignment="1">
      <alignment horizontal="center" vertical="center" wrapText="1"/>
    </xf>
    <xf numFmtId="0" fontId="42" fillId="3" borderId="23" xfId="2" applyFont="1" applyFill="1" applyBorder="1" applyAlignment="1">
      <alignment horizontal="center" vertical="center"/>
    </xf>
    <xf numFmtId="0" fontId="15" fillId="2" borderId="31" xfId="0" applyFont="1" applyFill="1" applyBorder="1" applyAlignment="1">
      <alignment horizontal="center"/>
    </xf>
    <xf numFmtId="0" fontId="9" fillId="3" borderId="0" xfId="2" applyFont="1" applyFill="1" applyBorder="1" applyAlignment="1">
      <alignment horizontal="left" vertical="center" wrapText="1"/>
    </xf>
    <xf numFmtId="0" fontId="15" fillId="2" borderId="0" xfId="0" applyFont="1" applyFill="1" applyBorder="1" applyAlignment="1">
      <alignment horizontal="center" vertical="center"/>
    </xf>
    <xf numFmtId="0" fontId="42" fillId="3" borderId="40" xfId="2" applyFont="1" applyFill="1" applyBorder="1" applyAlignment="1">
      <alignment horizontal="center" vertical="center"/>
    </xf>
    <xf numFmtId="0" fontId="42" fillId="2" borderId="40" xfId="2" applyFont="1" applyFill="1" applyBorder="1" applyAlignment="1">
      <alignment horizontal="center" vertical="center"/>
    </xf>
    <xf numFmtId="0" fontId="42" fillId="2" borderId="57" xfId="2" applyFont="1" applyFill="1" applyBorder="1" applyAlignment="1">
      <alignment horizontal="center" vertical="center"/>
    </xf>
    <xf numFmtId="0" fontId="15" fillId="2" borderId="14" xfId="0" applyFont="1" applyFill="1" applyBorder="1" applyAlignment="1">
      <alignment horizontal="center" vertical="center" wrapText="1"/>
    </xf>
    <xf numFmtId="0" fontId="15" fillId="2" borderId="16" xfId="0" applyFont="1" applyFill="1" applyBorder="1" applyAlignment="1">
      <alignment horizontal="center" vertical="center" wrapText="1"/>
    </xf>
    <xf numFmtId="0" fontId="15" fillId="2" borderId="31" xfId="2" applyFont="1" applyFill="1" applyBorder="1" applyAlignment="1">
      <alignment horizontal="center" vertical="center"/>
    </xf>
    <xf numFmtId="0" fontId="15" fillId="2" borderId="32" xfId="2" applyFont="1" applyFill="1" applyBorder="1" applyAlignment="1">
      <alignment horizontal="center" vertical="center"/>
    </xf>
    <xf numFmtId="0" fontId="15" fillId="2" borderId="20" xfId="2" applyFont="1" applyFill="1" applyBorder="1" applyAlignment="1">
      <alignment horizontal="center" vertical="center"/>
    </xf>
    <xf numFmtId="0" fontId="15" fillId="2" borderId="21" xfId="2" applyFont="1" applyFill="1" applyBorder="1" applyAlignment="1">
      <alignment horizontal="center" vertical="center"/>
    </xf>
    <xf numFmtId="0" fontId="15" fillId="3" borderId="20" xfId="2" applyFont="1" applyFill="1" applyBorder="1" applyAlignment="1">
      <alignment horizontal="center" vertical="center"/>
    </xf>
    <xf numFmtId="0" fontId="15" fillId="3" borderId="21" xfId="2" applyFont="1" applyFill="1" applyBorder="1" applyAlignment="1">
      <alignment horizontal="center" vertical="center"/>
    </xf>
    <xf numFmtId="0" fontId="15" fillId="2" borderId="21" xfId="2" applyFont="1" applyFill="1" applyBorder="1" applyAlignment="1">
      <alignment horizontal="center" vertical="center" wrapText="1"/>
    </xf>
    <xf numFmtId="0" fontId="15" fillId="3" borderId="23" xfId="2" applyFont="1" applyFill="1" applyBorder="1" applyAlignment="1">
      <alignment horizontal="center" vertical="center" wrapText="1"/>
    </xf>
    <xf numFmtId="0" fontId="15" fillId="3" borderId="25" xfId="2" applyFont="1" applyFill="1" applyBorder="1" applyAlignment="1">
      <alignment horizontal="center" vertical="center" wrapText="1"/>
    </xf>
    <xf numFmtId="0" fontId="15" fillId="3" borderId="40" xfId="2" applyFont="1" applyFill="1" applyBorder="1" applyAlignment="1">
      <alignment horizontal="center" vertical="center"/>
    </xf>
    <xf numFmtId="0" fontId="15" fillId="3" borderId="41" xfId="2" applyFont="1" applyFill="1" applyBorder="1" applyAlignment="1">
      <alignment horizontal="center" vertical="center"/>
    </xf>
    <xf numFmtId="0" fontId="15" fillId="2" borderId="23" xfId="2" applyFont="1" applyFill="1" applyBorder="1" applyAlignment="1">
      <alignment horizontal="center" vertical="center"/>
    </xf>
    <xf numFmtId="0" fontId="15" fillId="2" borderId="25" xfId="2" applyFont="1" applyFill="1" applyBorder="1" applyAlignment="1">
      <alignment horizontal="center" vertical="center"/>
    </xf>
    <xf numFmtId="0" fontId="15" fillId="3" borderId="31" xfId="2" applyFont="1" applyFill="1" applyBorder="1" applyAlignment="1">
      <alignment horizontal="center" vertical="center"/>
    </xf>
    <xf numFmtId="0" fontId="15" fillId="3" borderId="32" xfId="2" applyFont="1" applyFill="1" applyBorder="1" applyAlignment="1">
      <alignment horizontal="center" vertical="center"/>
    </xf>
    <xf numFmtId="0" fontId="15" fillId="2" borderId="20" xfId="0" applyFont="1" applyFill="1" applyBorder="1" applyAlignment="1">
      <alignment horizontal="center" vertical="center" wrapText="1"/>
    </xf>
    <xf numFmtId="0" fontId="15" fillId="2" borderId="21" xfId="0" applyFont="1" applyFill="1" applyBorder="1" applyAlignment="1">
      <alignment horizontal="center" vertical="center" wrapText="1"/>
    </xf>
    <xf numFmtId="0" fontId="15" fillId="2" borderId="40" xfId="2" applyFont="1" applyFill="1" applyBorder="1" applyAlignment="1">
      <alignment horizontal="center" vertical="center"/>
    </xf>
    <xf numFmtId="0" fontId="15" fillId="2" borderId="41" xfId="2" applyFont="1" applyFill="1" applyBorder="1" applyAlignment="1">
      <alignment horizontal="center" vertical="center"/>
    </xf>
    <xf numFmtId="0" fontId="15" fillId="2" borderId="57" xfId="2" applyFont="1" applyFill="1" applyBorder="1" applyAlignment="1">
      <alignment horizontal="center" vertical="center"/>
    </xf>
    <xf numFmtId="0" fontId="15" fillId="2" borderId="18" xfId="2" applyFont="1" applyFill="1" applyBorder="1" applyAlignment="1">
      <alignment horizontal="center" vertical="center"/>
    </xf>
    <xf numFmtId="0" fontId="15" fillId="3" borderId="23" xfId="2" applyFont="1" applyFill="1" applyBorder="1" applyAlignment="1">
      <alignment horizontal="center" vertical="center"/>
    </xf>
    <xf numFmtId="0" fontId="15" fillId="3" borderId="25" xfId="2" applyFont="1" applyFill="1" applyBorder="1" applyAlignment="1">
      <alignment horizontal="center" vertical="center"/>
    </xf>
    <xf numFmtId="0" fontId="15" fillId="2" borderId="26" xfId="2" applyFont="1" applyFill="1" applyBorder="1" applyAlignment="1">
      <alignment horizontal="center" vertical="center"/>
    </xf>
    <xf numFmtId="0" fontId="15" fillId="2" borderId="14" xfId="2" applyFont="1" applyFill="1" applyBorder="1" applyAlignment="1">
      <alignment horizontal="center" vertical="center"/>
    </xf>
    <xf numFmtId="0" fontId="9" fillId="3" borderId="15" xfId="2" applyFont="1" applyFill="1" applyBorder="1" applyAlignment="1">
      <alignment horizontal="left" vertical="center" wrapText="1"/>
    </xf>
    <xf numFmtId="0" fontId="3" fillId="2" borderId="14" xfId="0" applyFont="1" applyFill="1" applyBorder="1" applyAlignment="1">
      <alignment horizontal="center" vertical="center"/>
    </xf>
    <xf numFmtId="0" fontId="9" fillId="3" borderId="31" xfId="2" applyFont="1" applyFill="1" applyBorder="1" applyAlignment="1">
      <alignment horizontal="left" vertical="center" wrapText="1"/>
    </xf>
    <xf numFmtId="0" fontId="9" fillId="3" borderId="20" xfId="2" applyFont="1" applyFill="1" applyBorder="1" applyAlignment="1">
      <alignment horizontal="left" vertical="center" wrapText="1"/>
    </xf>
    <xf numFmtId="0" fontId="9" fillId="3" borderId="23" xfId="2" applyFont="1" applyFill="1" applyBorder="1" applyAlignment="1">
      <alignment horizontal="left" vertical="center" wrapText="1"/>
    </xf>
    <xf numFmtId="1" fontId="3" fillId="2" borderId="55" xfId="0" applyNumberFormat="1" applyFont="1" applyFill="1" applyBorder="1" applyAlignment="1">
      <alignment horizontal="center" vertical="center" wrapText="1"/>
    </xf>
    <xf numFmtId="1" fontId="3" fillId="2" borderId="28" xfId="0" applyNumberFormat="1" applyFont="1" applyFill="1" applyBorder="1" applyAlignment="1">
      <alignment horizontal="center" vertical="center" wrapText="1"/>
    </xf>
    <xf numFmtId="0" fontId="15" fillId="2" borderId="46" xfId="0" applyFont="1" applyFill="1" applyBorder="1" applyAlignment="1">
      <alignment horizontal="center" vertical="center"/>
    </xf>
    <xf numFmtId="0" fontId="15" fillId="2" borderId="52" xfId="0" applyFont="1" applyFill="1" applyBorder="1" applyAlignment="1">
      <alignment horizontal="center" vertical="center"/>
    </xf>
    <xf numFmtId="0" fontId="9" fillId="3" borderId="5" xfId="2" applyFont="1" applyFill="1" applyBorder="1" applyAlignment="1">
      <alignment horizontal="left" vertical="center" wrapText="1"/>
    </xf>
    <xf numFmtId="0" fontId="9" fillId="3" borderId="3" xfId="2" applyFont="1" applyFill="1" applyBorder="1" applyAlignment="1">
      <alignment horizontal="left" vertical="center" wrapText="1"/>
    </xf>
    <xf numFmtId="0" fontId="15" fillId="2" borderId="3" xfId="0" applyFont="1" applyFill="1" applyBorder="1" applyAlignment="1">
      <alignment horizontal="center" vertical="center"/>
    </xf>
    <xf numFmtId="0" fontId="15" fillId="2" borderId="11" xfId="0" applyFont="1" applyFill="1" applyBorder="1" applyAlignment="1">
      <alignment horizontal="center" vertical="center"/>
    </xf>
    <xf numFmtId="0" fontId="15" fillId="2" borderId="1" xfId="0" applyFont="1" applyFill="1" applyBorder="1" applyAlignment="1">
      <alignment horizontal="center" vertical="center"/>
    </xf>
    <xf numFmtId="0" fontId="15" fillId="2" borderId="12" xfId="0" applyFont="1" applyFill="1" applyBorder="1" applyAlignment="1">
      <alignment horizontal="center" vertical="center" wrapText="1"/>
    </xf>
    <xf numFmtId="0" fontId="15" fillId="2" borderId="3" xfId="0" applyFont="1" applyFill="1" applyBorder="1" applyAlignment="1">
      <alignment horizontal="center" vertical="center"/>
    </xf>
    <xf numFmtId="0" fontId="15" fillId="2" borderId="11" xfId="0" applyFont="1" applyFill="1" applyBorder="1" applyAlignment="1">
      <alignment horizontal="center" vertical="center"/>
    </xf>
    <xf numFmtId="0" fontId="9" fillId="3" borderId="3" xfId="2" applyFont="1" applyFill="1" applyBorder="1" applyAlignment="1">
      <alignment horizontal="left" vertical="center" wrapText="1"/>
    </xf>
    <xf numFmtId="0" fontId="2" fillId="0" borderId="0" xfId="1" applyFont="1" applyBorder="1"/>
    <xf numFmtId="0" fontId="1" fillId="0" borderId="0" xfId="1" applyFont="1" applyBorder="1"/>
    <xf numFmtId="0" fontId="0" fillId="0" borderId="8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15" fillId="2" borderId="1" xfId="0" applyFont="1" applyFill="1" applyBorder="1" applyAlignment="1">
      <alignment horizontal="center" vertical="center"/>
    </xf>
    <xf numFmtId="49" fontId="9" fillId="0" borderId="1" xfId="0" applyNumberFormat="1" applyFont="1" applyBorder="1" applyAlignment="1">
      <alignment horizontal="center" vertical="center"/>
    </xf>
    <xf numFmtId="0" fontId="0" fillId="0" borderId="0" xfId="0" applyBorder="1"/>
    <xf numFmtId="49" fontId="9" fillId="0" borderId="8" xfId="0" applyNumberFormat="1" applyFont="1" applyBorder="1" applyAlignment="1">
      <alignment horizontal="center" vertical="center"/>
    </xf>
    <xf numFmtId="49" fontId="9" fillId="0" borderId="9" xfId="0" applyNumberFormat="1" applyFont="1" applyBorder="1" applyAlignment="1">
      <alignment horizontal="center" vertical="center"/>
    </xf>
    <xf numFmtId="49" fontId="9" fillId="0" borderId="2" xfId="0" applyNumberFormat="1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9" fillId="0" borderId="0" xfId="0" applyFont="1" applyFill="1" applyAlignment="1"/>
    <xf numFmtId="0" fontId="4" fillId="0" borderId="0" xfId="0" applyFont="1" applyBorder="1" applyAlignment="1"/>
    <xf numFmtId="0" fontId="56" fillId="2" borderId="0" xfId="0" applyFont="1" applyFill="1" applyBorder="1" applyAlignment="1"/>
    <xf numFmtId="0" fontId="9" fillId="3" borderId="15" xfId="2" applyFont="1" applyFill="1" applyBorder="1" applyAlignment="1">
      <alignment horizontal="left" vertical="center"/>
    </xf>
    <xf numFmtId="0" fontId="9" fillId="3" borderId="3" xfId="2" applyFont="1" applyFill="1" applyBorder="1" applyAlignment="1">
      <alignment horizontal="left" vertical="center"/>
    </xf>
    <xf numFmtId="0" fontId="9" fillId="3" borderId="1" xfId="2" applyFont="1" applyFill="1" applyBorder="1" applyAlignment="1">
      <alignment horizontal="left" vertical="center"/>
    </xf>
    <xf numFmtId="0" fontId="9" fillId="3" borderId="24" xfId="2" applyFont="1" applyFill="1" applyBorder="1" applyAlignment="1">
      <alignment horizontal="left" vertical="center"/>
    </xf>
    <xf numFmtId="0" fontId="9" fillId="3" borderId="35" xfId="2" applyFont="1" applyFill="1" applyBorder="1" applyAlignment="1">
      <alignment horizontal="left" vertical="center"/>
    </xf>
    <xf numFmtId="0" fontId="9" fillId="3" borderId="5" xfId="2" applyFont="1" applyFill="1" applyBorder="1" applyAlignment="1">
      <alignment horizontal="left" vertical="center"/>
    </xf>
    <xf numFmtId="0" fontId="15" fillId="2" borderId="8" xfId="0" applyFont="1" applyFill="1" applyBorder="1" applyAlignment="1">
      <alignment horizontal="center" vertical="center"/>
    </xf>
    <xf numFmtId="0" fontId="15" fillId="2" borderId="24" xfId="0" applyFont="1" applyFill="1" applyBorder="1" applyAlignment="1">
      <alignment horizontal="center" vertical="center"/>
    </xf>
    <xf numFmtId="0" fontId="15" fillId="2" borderId="12" xfId="0" applyFont="1" applyFill="1" applyBorder="1" applyAlignment="1">
      <alignment horizontal="center" vertical="center"/>
    </xf>
    <xf numFmtId="0" fontId="15" fillId="2" borderId="56" xfId="0" applyFont="1" applyFill="1" applyBorder="1"/>
    <xf numFmtId="165" fontId="56" fillId="9" borderId="25" xfId="0" applyNumberFormat="1" applyFont="1" applyFill="1" applyBorder="1" applyAlignment="1">
      <alignment vertical="center" wrapText="1"/>
    </xf>
    <xf numFmtId="0" fontId="9" fillId="2" borderId="14" xfId="0" applyFont="1" applyFill="1" applyBorder="1" applyAlignment="1">
      <alignment horizontal="center" vertical="center"/>
    </xf>
    <xf numFmtId="0" fontId="15" fillId="2" borderId="16" xfId="0" applyFont="1" applyFill="1" applyBorder="1" applyAlignment="1">
      <alignment horizontal="center" vertical="center"/>
    </xf>
    <xf numFmtId="1" fontId="42" fillId="2" borderId="32" xfId="0" applyNumberFormat="1" applyFont="1" applyFill="1" applyBorder="1" applyAlignment="1">
      <alignment horizontal="center" vertical="center"/>
    </xf>
    <xf numFmtId="1" fontId="42" fillId="2" borderId="21" xfId="0" applyNumberFormat="1" applyFont="1" applyFill="1" applyBorder="1" applyAlignment="1">
      <alignment horizontal="center" vertical="center"/>
    </xf>
    <xf numFmtId="1" fontId="42" fillId="2" borderId="25" xfId="0" applyNumberFormat="1" applyFont="1" applyFill="1" applyBorder="1" applyAlignment="1">
      <alignment horizontal="center" vertical="center"/>
    </xf>
    <xf numFmtId="49" fontId="42" fillId="2" borderId="21" xfId="0" applyNumberFormat="1" applyFont="1" applyFill="1" applyBorder="1" applyAlignment="1">
      <alignment horizontal="center" vertical="center"/>
    </xf>
    <xf numFmtId="165" fontId="56" fillId="9" borderId="23" xfId="0" applyNumberFormat="1" applyFont="1" applyFill="1" applyBorder="1" applyAlignment="1">
      <alignment vertical="center" wrapText="1"/>
    </xf>
    <xf numFmtId="0" fontId="15" fillId="2" borderId="14" xfId="0" applyFont="1" applyFill="1" applyBorder="1" applyAlignment="1">
      <alignment horizontal="center" vertical="center"/>
    </xf>
    <xf numFmtId="1" fontId="42" fillId="2" borderId="31" xfId="0" applyNumberFormat="1" applyFont="1" applyFill="1" applyBorder="1" applyAlignment="1">
      <alignment horizontal="center" vertical="center"/>
    </xf>
    <xf numFmtId="1" fontId="42" fillId="2" borderId="20" xfId="0" applyNumberFormat="1" applyFont="1" applyFill="1" applyBorder="1" applyAlignment="1">
      <alignment horizontal="center" vertical="center"/>
    </xf>
    <xf numFmtId="1" fontId="42" fillId="2" borderId="23" xfId="0" applyNumberFormat="1" applyFont="1" applyFill="1" applyBorder="1" applyAlignment="1">
      <alignment horizontal="center" vertical="center"/>
    </xf>
    <xf numFmtId="1" fontId="42" fillId="2" borderId="57" xfId="0" applyNumberFormat="1" applyFont="1" applyFill="1" applyBorder="1" applyAlignment="1">
      <alignment horizontal="center" vertical="center"/>
    </xf>
    <xf numFmtId="1" fontId="42" fillId="2" borderId="18" xfId="0" applyNumberFormat="1" applyFont="1" applyFill="1" applyBorder="1" applyAlignment="1">
      <alignment horizontal="center" vertical="center"/>
    </xf>
    <xf numFmtId="0" fontId="15" fillId="2" borderId="62" xfId="0" applyFont="1" applyFill="1" applyBorder="1" applyAlignment="1">
      <alignment horizontal="center" vertical="center"/>
    </xf>
    <xf numFmtId="0" fontId="9" fillId="2" borderId="58" xfId="0" applyFont="1" applyFill="1" applyBorder="1" applyAlignment="1">
      <alignment horizontal="center" vertical="center" wrapText="1"/>
    </xf>
    <xf numFmtId="0" fontId="15" fillId="2" borderId="63" xfId="0" applyFont="1" applyFill="1" applyBorder="1" applyAlignment="1">
      <alignment horizontal="center" vertical="center"/>
    </xf>
    <xf numFmtId="0" fontId="9" fillId="3" borderId="60" xfId="2" applyFont="1" applyFill="1" applyBorder="1" applyAlignment="1">
      <alignment horizontal="left" vertical="center" wrapText="1"/>
    </xf>
    <xf numFmtId="0" fontId="15" fillId="2" borderId="15" xfId="0" applyFont="1" applyFill="1" applyBorder="1" applyAlignment="1">
      <alignment horizontal="center" vertical="center"/>
    </xf>
    <xf numFmtId="0" fontId="15" fillId="2" borderId="16" xfId="0" applyFont="1" applyFill="1" applyBorder="1" applyAlignment="1">
      <alignment horizontal="center" vertical="center"/>
    </xf>
    <xf numFmtId="0" fontId="15" fillId="2" borderId="11" xfId="0" applyFont="1" applyFill="1" applyBorder="1" applyAlignment="1">
      <alignment horizontal="center" vertical="center"/>
    </xf>
    <xf numFmtId="0" fontId="4" fillId="0" borderId="8" xfId="0" applyFont="1" applyBorder="1" applyAlignment="1">
      <alignment horizontal="center" vertical="center"/>
    </xf>
    <xf numFmtId="0" fontId="4" fillId="0" borderId="9" xfId="0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49" fontId="3" fillId="0" borderId="1" xfId="0" applyNumberFormat="1" applyFont="1" applyBorder="1" applyAlignment="1">
      <alignment horizontal="center" vertical="center"/>
    </xf>
    <xf numFmtId="49" fontId="9" fillId="0" borderId="1" xfId="0" applyNumberFormat="1" applyFont="1" applyBorder="1" applyAlignment="1">
      <alignment horizontal="center" vertical="center"/>
    </xf>
    <xf numFmtId="0" fontId="15" fillId="2" borderId="8" xfId="0" applyFont="1" applyFill="1" applyBorder="1" applyAlignment="1">
      <alignment horizontal="center" vertical="center"/>
    </xf>
    <xf numFmtId="49" fontId="9" fillId="0" borderId="8" xfId="0" applyNumberFormat="1" applyFont="1" applyBorder="1" applyAlignment="1">
      <alignment horizontal="center" vertical="center"/>
    </xf>
    <xf numFmtId="49" fontId="9" fillId="0" borderId="9" xfId="0" applyNumberFormat="1" applyFont="1" applyBorder="1" applyAlignment="1">
      <alignment horizontal="center" vertical="center"/>
    </xf>
    <xf numFmtId="49" fontId="9" fillId="0" borderId="2" xfId="0" applyNumberFormat="1" applyFont="1" applyBorder="1" applyAlignment="1">
      <alignment horizontal="center" vertical="center"/>
    </xf>
    <xf numFmtId="0" fontId="57" fillId="9" borderId="16" xfId="0" applyFont="1" applyFill="1" applyBorder="1" applyAlignment="1">
      <alignment horizontal="center" vertical="center" wrapText="1"/>
    </xf>
    <xf numFmtId="0" fontId="0" fillId="0" borderId="44" xfId="0" applyBorder="1" applyAlignment="1">
      <alignment horizontal="center" vertical="center"/>
    </xf>
    <xf numFmtId="0" fontId="0" fillId="0" borderId="50" xfId="0" applyBorder="1" applyAlignment="1">
      <alignment horizontal="center" vertical="center"/>
    </xf>
    <xf numFmtId="0" fontId="0" fillId="0" borderId="50" xfId="0" applyFill="1" applyBorder="1" applyAlignment="1">
      <alignment horizontal="center" vertical="center"/>
    </xf>
    <xf numFmtId="0" fontId="0" fillId="0" borderId="56" xfId="0" applyBorder="1" applyAlignment="1">
      <alignment horizontal="center" vertical="center"/>
    </xf>
    <xf numFmtId="0" fontId="57" fillId="9" borderId="36" xfId="0" applyFont="1" applyFill="1" applyBorder="1" applyAlignment="1">
      <alignment horizontal="center" vertical="center" wrapText="1"/>
    </xf>
    <xf numFmtId="0" fontId="15" fillId="5" borderId="16" xfId="2" applyFont="1" applyFill="1" applyBorder="1" applyAlignment="1">
      <alignment horizontal="center" vertical="center" wrapText="1"/>
    </xf>
    <xf numFmtId="0" fontId="15" fillId="5" borderId="32" xfId="2" applyFont="1" applyFill="1" applyBorder="1" applyAlignment="1">
      <alignment horizontal="center" vertical="center" wrapText="1"/>
    </xf>
    <xf numFmtId="0" fontId="15" fillId="5" borderId="21" xfId="2" applyFont="1" applyFill="1" applyBorder="1" applyAlignment="1">
      <alignment horizontal="center" vertical="center" wrapText="1"/>
    </xf>
    <xf numFmtId="0" fontId="15" fillId="5" borderId="25" xfId="2" applyFont="1" applyFill="1" applyBorder="1" applyAlignment="1">
      <alignment horizontal="center" vertical="center" wrapText="1"/>
    </xf>
    <xf numFmtId="0" fontId="15" fillId="0" borderId="21" xfId="2" applyFont="1" applyFill="1" applyBorder="1" applyAlignment="1">
      <alignment horizontal="center" vertical="center" wrapText="1"/>
    </xf>
    <xf numFmtId="0" fontId="15" fillId="0" borderId="32" xfId="2" applyFont="1" applyFill="1" applyBorder="1" applyAlignment="1">
      <alignment horizontal="center" vertical="center" wrapText="1"/>
    </xf>
    <xf numFmtId="0" fontId="15" fillId="0" borderId="25" xfId="2" applyFont="1" applyFill="1" applyBorder="1" applyAlignment="1">
      <alignment horizontal="center" vertical="center" wrapText="1"/>
    </xf>
    <xf numFmtId="0" fontId="0" fillId="0" borderId="43" xfId="0" applyBorder="1"/>
    <xf numFmtId="0" fontId="0" fillId="0" borderId="8" xfId="0" applyBorder="1"/>
    <xf numFmtId="0" fontId="0" fillId="0" borderId="39" xfId="0" applyBorder="1"/>
    <xf numFmtId="0" fontId="57" fillId="9" borderId="44" xfId="0" applyFont="1" applyFill="1" applyBorder="1" applyAlignment="1">
      <alignment horizontal="center" vertical="center" wrapText="1"/>
    </xf>
    <xf numFmtId="0" fontId="15" fillId="0" borderId="14" xfId="2" applyFont="1" applyFill="1" applyBorder="1" applyAlignment="1">
      <alignment horizontal="center" vertical="center" wrapText="1"/>
    </xf>
    <xf numFmtId="0" fontId="15" fillId="0" borderId="31" xfId="2" applyFont="1" applyFill="1" applyBorder="1" applyAlignment="1">
      <alignment horizontal="center" vertical="center" wrapText="1"/>
    </xf>
    <xf numFmtId="0" fontId="15" fillId="0" borderId="20" xfId="2" applyFont="1" applyFill="1" applyBorder="1" applyAlignment="1">
      <alignment horizontal="center" vertical="center" wrapText="1"/>
    </xf>
    <xf numFmtId="0" fontId="15" fillId="0" borderId="23" xfId="2" applyFont="1" applyFill="1" applyBorder="1" applyAlignment="1">
      <alignment horizontal="center" vertical="center" wrapText="1"/>
    </xf>
    <xf numFmtId="0" fontId="0" fillId="0" borderId="63" xfId="0" applyBorder="1" applyAlignment="1">
      <alignment horizontal="center" vertical="center"/>
    </xf>
    <xf numFmtId="0" fontId="0" fillId="0" borderId="66" xfId="0" applyBorder="1" applyAlignment="1">
      <alignment horizontal="center" vertical="center"/>
    </xf>
    <xf numFmtId="0" fontId="0" fillId="0" borderId="67" xfId="0" applyBorder="1" applyAlignment="1">
      <alignment horizontal="center" vertical="center"/>
    </xf>
    <xf numFmtId="0" fontId="15" fillId="0" borderId="61" xfId="2" applyFont="1" applyFill="1" applyBorder="1" applyAlignment="1">
      <alignment horizontal="left" vertical="center" wrapText="1"/>
    </xf>
    <xf numFmtId="0" fontId="15" fillId="0" borderId="47" xfId="2" applyFont="1" applyFill="1" applyBorder="1" applyAlignment="1">
      <alignment horizontal="left" vertical="center" wrapText="1"/>
    </xf>
    <xf numFmtId="0" fontId="15" fillId="0" borderId="27" xfId="2" applyFont="1" applyFill="1" applyBorder="1" applyAlignment="1">
      <alignment horizontal="left" vertical="center" wrapText="1"/>
    </xf>
    <xf numFmtId="0" fontId="15" fillId="0" borderId="68" xfId="2" applyFont="1" applyFill="1" applyBorder="1" applyAlignment="1">
      <alignment horizontal="left" vertical="center" wrapText="1"/>
    </xf>
    <xf numFmtId="0" fontId="0" fillId="0" borderId="47" xfId="0" applyFont="1" applyFill="1" applyBorder="1" applyAlignment="1">
      <alignment horizontal="left" vertical="center" wrapText="1"/>
    </xf>
    <xf numFmtId="0" fontId="0" fillId="0" borderId="68" xfId="0" applyFont="1" applyFill="1" applyBorder="1" applyAlignment="1">
      <alignment horizontal="left" vertical="center" wrapText="1"/>
    </xf>
    <xf numFmtId="1" fontId="15" fillId="2" borderId="60" xfId="0" applyNumberFormat="1" applyFont="1" applyFill="1" applyBorder="1" applyAlignment="1">
      <alignment horizontal="center" vertical="center" wrapText="1"/>
    </xf>
    <xf numFmtId="0" fontId="5" fillId="0" borderId="58" xfId="0" applyFont="1" applyBorder="1" applyAlignment="1">
      <alignment horizontal="center" vertical="center"/>
    </xf>
    <xf numFmtId="0" fontId="0" fillId="0" borderId="20" xfId="0" applyFont="1" applyFill="1" applyBorder="1" applyAlignment="1">
      <alignment horizontal="center" vertical="center" wrapText="1"/>
    </xf>
    <xf numFmtId="1" fontId="15" fillId="5" borderId="21" xfId="0" applyNumberFormat="1" applyFont="1" applyFill="1" applyBorder="1" applyAlignment="1">
      <alignment horizontal="center" vertical="center" wrapText="1"/>
    </xf>
    <xf numFmtId="1" fontId="15" fillId="0" borderId="21" xfId="0" applyNumberFormat="1" applyFont="1" applyFill="1" applyBorder="1" applyAlignment="1">
      <alignment horizontal="center" vertical="center" wrapText="1"/>
    </xf>
    <xf numFmtId="0" fontId="0" fillId="0" borderId="21" xfId="0" applyFont="1" applyFill="1" applyBorder="1" applyAlignment="1">
      <alignment horizontal="center" vertical="center" wrapText="1"/>
    </xf>
    <xf numFmtId="0" fontId="0" fillId="5" borderId="21" xfId="0" applyFont="1" applyFill="1" applyBorder="1" applyAlignment="1">
      <alignment horizontal="center" vertical="center" wrapText="1"/>
    </xf>
    <xf numFmtId="0" fontId="0" fillId="0" borderId="23" xfId="0" applyFont="1" applyFill="1" applyBorder="1" applyAlignment="1">
      <alignment horizontal="center" vertical="center" wrapText="1"/>
    </xf>
    <xf numFmtId="0" fontId="0" fillId="0" borderId="25" xfId="0" applyFont="1" applyFill="1" applyBorder="1" applyAlignment="1">
      <alignment horizontal="center" vertical="center" wrapText="1"/>
    </xf>
    <xf numFmtId="0" fontId="0" fillId="0" borderId="14" xfId="0" applyFont="1" applyFill="1" applyBorder="1" applyAlignment="1">
      <alignment horizontal="center" vertical="center" wrapText="1"/>
    </xf>
    <xf numFmtId="1" fontId="15" fillId="5" borderId="16" xfId="0" applyNumberFormat="1" applyFont="1" applyFill="1" applyBorder="1" applyAlignment="1">
      <alignment horizontal="center" vertical="center" wrapText="1"/>
    </xf>
    <xf numFmtId="0" fontId="0" fillId="0" borderId="31" xfId="0" applyFont="1" applyFill="1" applyBorder="1" applyAlignment="1">
      <alignment horizontal="center" vertical="center" wrapText="1"/>
    </xf>
    <xf numFmtId="1" fontId="15" fillId="0" borderId="32" xfId="0" applyNumberFormat="1" applyFont="1" applyFill="1" applyBorder="1" applyAlignment="1">
      <alignment horizontal="center" vertical="center" wrapText="1"/>
    </xf>
    <xf numFmtId="1" fontId="15" fillId="0" borderId="25" xfId="0" applyNumberFormat="1" applyFont="1" applyFill="1" applyBorder="1" applyAlignment="1">
      <alignment horizontal="center" vertical="center" wrapText="1"/>
    </xf>
    <xf numFmtId="1" fontId="15" fillId="5" borderId="32" xfId="0" applyNumberFormat="1" applyFont="1" applyFill="1" applyBorder="1" applyAlignment="1">
      <alignment horizontal="center" vertical="center" wrapText="1"/>
    </xf>
    <xf numFmtId="1" fontId="15" fillId="5" borderId="25" xfId="0" applyNumberFormat="1" applyFont="1" applyFill="1" applyBorder="1" applyAlignment="1">
      <alignment horizontal="center" vertical="center" wrapText="1"/>
    </xf>
    <xf numFmtId="0" fontId="0" fillId="0" borderId="32" xfId="0" applyFont="1" applyFill="1" applyBorder="1" applyAlignment="1">
      <alignment horizontal="center" vertical="center" wrapText="1"/>
    </xf>
    <xf numFmtId="0" fontId="57" fillId="9" borderId="14" xfId="0" applyFont="1" applyFill="1" applyBorder="1" applyAlignment="1">
      <alignment horizontal="center" vertical="center" wrapText="1"/>
    </xf>
    <xf numFmtId="0" fontId="0" fillId="0" borderId="56" xfId="0" applyBorder="1"/>
    <xf numFmtId="0" fontId="0" fillId="0" borderId="64" xfId="0" applyBorder="1"/>
    <xf numFmtId="0" fontId="0" fillId="0" borderId="6" xfId="0" applyBorder="1" applyAlignment="1">
      <alignment horizontal="center" vertical="center"/>
    </xf>
    <xf numFmtId="0" fontId="0" fillId="0" borderId="6" xfId="0" applyFill="1" applyBorder="1" applyAlignment="1">
      <alignment horizontal="center" vertical="center"/>
    </xf>
    <xf numFmtId="0" fontId="0" fillId="0" borderId="12" xfId="0" applyFill="1" applyBorder="1" applyAlignment="1">
      <alignment horizontal="center" vertical="center"/>
    </xf>
    <xf numFmtId="1" fontId="15" fillId="0" borderId="16" xfId="0" applyNumberFormat="1" applyFont="1" applyFill="1" applyBorder="1" applyAlignment="1">
      <alignment horizontal="center" vertical="center" wrapText="1"/>
    </xf>
    <xf numFmtId="0" fontId="3" fillId="3" borderId="60" xfId="2" applyFont="1" applyFill="1" applyBorder="1" applyAlignment="1">
      <alignment horizontal="left" vertical="center"/>
    </xf>
    <xf numFmtId="0" fontId="15" fillId="0" borderId="17" xfId="2" applyFont="1" applyFill="1" applyBorder="1" applyAlignment="1">
      <alignment horizontal="left" vertical="center" wrapText="1"/>
    </xf>
    <xf numFmtId="0" fontId="15" fillId="0" borderId="19" xfId="2" applyFont="1" applyFill="1" applyBorder="1" applyAlignment="1">
      <alignment horizontal="left" vertical="center" wrapText="1"/>
    </xf>
    <xf numFmtId="0" fontId="15" fillId="0" borderId="22" xfId="2" applyFont="1" applyFill="1" applyBorder="1" applyAlignment="1">
      <alignment horizontal="left" vertical="center" wrapText="1"/>
    </xf>
    <xf numFmtId="0" fontId="0" fillId="0" borderId="17" xfId="0" applyFont="1" applyFill="1" applyBorder="1" applyAlignment="1">
      <alignment horizontal="left" vertical="center" wrapText="1"/>
    </xf>
    <xf numFmtId="0" fontId="0" fillId="0" borderId="22" xfId="0" applyFont="1" applyFill="1" applyBorder="1" applyAlignment="1">
      <alignment horizontal="left" vertical="center" wrapText="1"/>
    </xf>
    <xf numFmtId="0" fontId="60" fillId="2" borderId="13" xfId="0" applyFont="1" applyFill="1" applyBorder="1" applyAlignment="1">
      <alignment vertical="center"/>
    </xf>
    <xf numFmtId="0" fontId="60" fillId="2" borderId="0" xfId="0" applyFont="1" applyFill="1" applyBorder="1" applyAlignment="1">
      <alignment vertical="center"/>
    </xf>
    <xf numFmtId="0" fontId="60" fillId="2" borderId="0" xfId="0" applyFont="1" applyFill="1" applyBorder="1"/>
    <xf numFmtId="0" fontId="58" fillId="2" borderId="55" xfId="0" applyFont="1" applyFill="1" applyBorder="1" applyAlignment="1">
      <alignment vertical="center"/>
    </xf>
    <xf numFmtId="0" fontId="0" fillId="2" borderId="56" xfId="0" applyFont="1" applyFill="1" applyBorder="1" applyAlignment="1">
      <alignment vertical="center"/>
    </xf>
    <xf numFmtId="0" fontId="0" fillId="2" borderId="56" xfId="0" applyFont="1" applyFill="1" applyBorder="1"/>
    <xf numFmtId="0" fontId="60" fillId="0" borderId="0" xfId="0" applyFont="1" applyBorder="1"/>
    <xf numFmtId="0" fontId="0" fillId="0" borderId="26" xfId="0" applyBorder="1"/>
    <xf numFmtId="0" fontId="59" fillId="2" borderId="28" xfId="0" applyFont="1" applyFill="1" applyBorder="1" applyAlignment="1">
      <alignment vertical="center"/>
    </xf>
    <xf numFmtId="0" fontId="0" fillId="2" borderId="29" xfId="0" applyFont="1" applyFill="1" applyBorder="1" applyAlignment="1">
      <alignment vertical="center"/>
    </xf>
    <xf numFmtId="0" fontId="0" fillId="2" borderId="29" xfId="0" applyFont="1" applyFill="1" applyBorder="1"/>
    <xf numFmtId="0" fontId="0" fillId="0" borderId="29" xfId="0" applyBorder="1"/>
    <xf numFmtId="0" fontId="0" fillId="0" borderId="30" xfId="0" applyBorder="1"/>
    <xf numFmtId="0" fontId="25" fillId="0" borderId="0" xfId="0" applyFont="1" applyAlignment="1"/>
    <xf numFmtId="0" fontId="27" fillId="0" borderId="0" xfId="0" applyFont="1" applyBorder="1" applyAlignment="1"/>
    <xf numFmtId="0" fontId="61" fillId="0" borderId="0" xfId="0" applyFont="1" applyFill="1" applyBorder="1" applyAlignment="1">
      <alignment horizontal="left"/>
    </xf>
    <xf numFmtId="0" fontId="9" fillId="3" borderId="5" xfId="2" applyFont="1" applyFill="1" applyBorder="1" applyAlignment="1">
      <alignment horizontal="left" vertical="center" wrapText="1"/>
    </xf>
    <xf numFmtId="0" fontId="9" fillId="3" borderId="3" xfId="2" applyFont="1" applyFill="1" applyBorder="1" applyAlignment="1">
      <alignment horizontal="left" vertical="center" wrapText="1"/>
    </xf>
    <xf numFmtId="0" fontId="15" fillId="2" borderId="0" xfId="0" applyFont="1" applyFill="1" applyBorder="1" applyAlignment="1">
      <alignment horizontal="center" vertical="center" wrapText="1"/>
    </xf>
    <xf numFmtId="0" fontId="15" fillId="2" borderId="0" xfId="0" applyFont="1" applyFill="1" applyBorder="1" applyAlignment="1">
      <alignment horizontal="center" vertical="center"/>
    </xf>
    <xf numFmtId="0" fontId="15" fillId="2" borderId="5" xfId="0" applyFont="1" applyFill="1" applyBorder="1" applyAlignment="1">
      <alignment horizontal="center" vertical="center"/>
    </xf>
    <xf numFmtId="0" fontId="15" fillId="2" borderId="3" xfId="0" applyFont="1" applyFill="1" applyBorder="1" applyAlignment="1">
      <alignment horizontal="center" vertical="center"/>
    </xf>
    <xf numFmtId="0" fontId="15" fillId="2" borderId="15" xfId="0" applyFont="1" applyFill="1" applyBorder="1" applyAlignment="1">
      <alignment horizontal="center" vertical="center"/>
    </xf>
    <xf numFmtId="0" fontId="15" fillId="2" borderId="1" xfId="0" applyFont="1" applyFill="1" applyBorder="1" applyAlignment="1">
      <alignment horizontal="center" vertical="center"/>
    </xf>
    <xf numFmtId="0" fontId="15" fillId="2" borderId="24" xfId="0" applyFont="1" applyFill="1" applyBorder="1" applyAlignment="1">
      <alignment horizontal="center" vertical="center"/>
    </xf>
    <xf numFmtId="0" fontId="15" fillId="2" borderId="0" xfId="0" applyFont="1" applyFill="1" applyBorder="1" applyAlignment="1">
      <alignment horizontal="center" vertical="center"/>
    </xf>
    <xf numFmtId="0" fontId="12" fillId="0" borderId="0" xfId="0" applyFont="1"/>
    <xf numFmtId="1" fontId="9" fillId="0" borderId="0" xfId="0" applyNumberFormat="1" applyFont="1" applyBorder="1" applyAlignment="1">
      <alignment vertical="center" wrapText="1"/>
    </xf>
    <xf numFmtId="0" fontId="10" fillId="0" borderId="0" xfId="0" applyFont="1" applyBorder="1" applyAlignment="1"/>
    <xf numFmtId="0" fontId="63" fillId="0" borderId="0" xfId="0" applyFont="1" applyFill="1" applyBorder="1" applyAlignment="1">
      <alignment horizontal="left"/>
    </xf>
    <xf numFmtId="0" fontId="9" fillId="2" borderId="0" xfId="2" applyFont="1" applyFill="1" applyBorder="1" applyAlignment="1">
      <alignment horizontal="left" vertical="center" wrapText="1"/>
    </xf>
    <xf numFmtId="1" fontId="42" fillId="2" borderId="0" xfId="0" applyNumberFormat="1" applyFont="1" applyFill="1" applyBorder="1" applyAlignment="1">
      <alignment horizontal="center" vertical="center"/>
    </xf>
    <xf numFmtId="0" fontId="53" fillId="10" borderId="23" xfId="0" applyFont="1" applyFill="1" applyBorder="1" applyAlignment="1">
      <alignment horizontal="center" vertical="center" wrapText="1"/>
    </xf>
    <xf numFmtId="0" fontId="53" fillId="10" borderId="25" xfId="0" applyFont="1" applyFill="1" applyBorder="1" applyAlignment="1">
      <alignment horizontal="center" vertical="center" wrapText="1"/>
    </xf>
    <xf numFmtId="0" fontId="15" fillId="2" borderId="3" xfId="0" applyFont="1" applyFill="1" applyBorder="1" applyAlignment="1">
      <alignment horizontal="center" vertical="center"/>
    </xf>
    <xf numFmtId="0" fontId="15" fillId="2" borderId="1" xfId="0" applyFont="1" applyFill="1" applyBorder="1" applyAlignment="1">
      <alignment horizontal="center" vertical="center"/>
    </xf>
    <xf numFmtId="0" fontId="42" fillId="3" borderId="67" xfId="2" applyFont="1" applyFill="1" applyBorder="1" applyAlignment="1">
      <alignment horizontal="center" vertical="center"/>
    </xf>
    <xf numFmtId="2" fontId="65" fillId="11" borderId="57" xfId="0" applyNumberFormat="1" applyFont="1" applyFill="1" applyBorder="1" applyAlignment="1">
      <alignment horizontal="center" vertical="center"/>
    </xf>
    <xf numFmtId="2" fontId="65" fillId="11" borderId="3" xfId="0" applyNumberFormat="1" applyFont="1" applyFill="1" applyBorder="1" applyAlignment="1">
      <alignment horizontal="center" vertical="center" wrapText="1"/>
    </xf>
    <xf numFmtId="2" fontId="65" fillId="11" borderId="3" xfId="0" applyNumberFormat="1" applyFont="1" applyFill="1" applyBorder="1" applyAlignment="1">
      <alignment horizontal="center" vertical="center"/>
    </xf>
    <xf numFmtId="2" fontId="65" fillId="11" borderId="18" xfId="0" applyNumberFormat="1" applyFont="1" applyFill="1" applyBorder="1" applyAlignment="1">
      <alignment horizontal="center" vertical="center"/>
    </xf>
    <xf numFmtId="2" fontId="65" fillId="0" borderId="57" xfId="0" applyNumberFormat="1" applyFont="1" applyBorder="1" applyAlignment="1">
      <alignment horizontal="center" vertical="center"/>
    </xf>
    <xf numFmtId="2" fontId="65" fillId="2" borderId="3" xfId="0" applyNumberFormat="1" applyFont="1" applyFill="1" applyBorder="1" applyAlignment="1">
      <alignment horizontal="center" vertical="center"/>
    </xf>
    <xf numFmtId="2" fontId="65" fillId="0" borderId="18" xfId="0" applyNumberFormat="1" applyFont="1" applyBorder="1" applyAlignment="1">
      <alignment horizontal="center" vertical="center"/>
    </xf>
    <xf numFmtId="2" fontId="65" fillId="0" borderId="3" xfId="0" applyNumberFormat="1" applyFont="1" applyBorder="1" applyAlignment="1">
      <alignment horizontal="center" vertical="center"/>
    </xf>
    <xf numFmtId="2" fontId="65" fillId="2" borderId="57" xfId="0" applyNumberFormat="1" applyFont="1" applyFill="1" applyBorder="1" applyAlignment="1">
      <alignment horizontal="center" vertical="center"/>
    </xf>
    <xf numFmtId="2" fontId="65" fillId="12" borderId="20" xfId="0" applyNumberFormat="1" applyFont="1" applyFill="1" applyBorder="1" applyAlignment="1">
      <alignment horizontal="center" vertical="center"/>
    </xf>
    <xf numFmtId="2" fontId="65" fillId="12" borderId="1" xfId="0" applyNumberFormat="1" applyFont="1" applyFill="1" applyBorder="1" applyAlignment="1">
      <alignment horizontal="center" vertical="center"/>
    </xf>
    <xf numFmtId="2" fontId="65" fillId="12" borderId="21" xfId="0" applyNumberFormat="1" applyFont="1" applyFill="1" applyBorder="1" applyAlignment="1">
      <alignment horizontal="center" vertical="center"/>
    </xf>
    <xf numFmtId="2" fontId="65" fillId="13" borderId="20" xfId="0" applyNumberFormat="1" applyFont="1" applyFill="1" applyBorder="1" applyAlignment="1">
      <alignment horizontal="center" vertical="center"/>
    </xf>
    <xf numFmtId="2" fontId="65" fillId="13" borderId="1" xfId="0" applyNumberFormat="1" applyFont="1" applyFill="1" applyBorder="1" applyAlignment="1">
      <alignment horizontal="center" vertical="center"/>
    </xf>
    <xf numFmtId="2" fontId="65" fillId="13" borderId="21" xfId="0" applyNumberFormat="1" applyFont="1" applyFill="1" applyBorder="1" applyAlignment="1">
      <alignment horizontal="center" vertical="center"/>
    </xf>
    <xf numFmtId="2" fontId="65" fillId="11" borderId="20" xfId="0" applyNumberFormat="1" applyFont="1" applyFill="1" applyBorder="1" applyAlignment="1">
      <alignment horizontal="center" vertical="center"/>
    </xf>
    <xf numFmtId="2" fontId="65" fillId="11" borderId="1" xfId="0" applyNumberFormat="1" applyFont="1" applyFill="1" applyBorder="1" applyAlignment="1">
      <alignment horizontal="center" vertical="center"/>
    </xf>
    <xf numFmtId="2" fontId="65" fillId="11" borderId="21" xfId="0" applyNumberFormat="1" applyFont="1" applyFill="1" applyBorder="1" applyAlignment="1">
      <alignment horizontal="center" vertical="center"/>
    </xf>
    <xf numFmtId="2" fontId="65" fillId="0" borderId="20" xfId="0" applyNumberFormat="1" applyFont="1" applyBorder="1" applyAlignment="1">
      <alignment horizontal="center" vertical="center"/>
    </xf>
    <xf numFmtId="2" fontId="65" fillId="2" borderId="1" xfId="0" applyNumberFormat="1" applyFont="1" applyFill="1" applyBorder="1" applyAlignment="1">
      <alignment horizontal="center" vertical="center"/>
    </xf>
    <xf numFmtId="2" fontId="65" fillId="0" borderId="21" xfId="0" applyNumberFormat="1" applyFont="1" applyBorder="1" applyAlignment="1">
      <alignment horizontal="center" vertical="center"/>
    </xf>
    <xf numFmtId="2" fontId="65" fillId="0" borderId="1" xfId="0" applyNumberFormat="1" applyFont="1" applyBorder="1" applyAlignment="1">
      <alignment horizontal="center" vertical="center"/>
    </xf>
    <xf numFmtId="2" fontId="65" fillId="2" borderId="20" xfId="0" applyNumberFormat="1" applyFont="1" applyFill="1" applyBorder="1" applyAlignment="1">
      <alignment horizontal="center" vertical="center"/>
    </xf>
    <xf numFmtId="2" fontId="65" fillId="12" borderId="23" xfId="0" applyNumberFormat="1" applyFont="1" applyFill="1" applyBorder="1" applyAlignment="1">
      <alignment horizontal="center" vertical="center"/>
    </xf>
    <xf numFmtId="2" fontId="65" fillId="12" borderId="24" xfId="0" applyNumberFormat="1" applyFont="1" applyFill="1" applyBorder="1" applyAlignment="1">
      <alignment horizontal="center" vertical="center"/>
    </xf>
    <xf numFmtId="2" fontId="65" fillId="12" borderId="25" xfId="0" applyNumberFormat="1" applyFont="1" applyFill="1" applyBorder="1" applyAlignment="1">
      <alignment horizontal="center" vertical="center"/>
    </xf>
    <xf numFmtId="2" fontId="65" fillId="13" borderId="23" xfId="0" applyNumberFormat="1" applyFont="1" applyFill="1" applyBorder="1" applyAlignment="1">
      <alignment horizontal="center" vertical="center"/>
    </xf>
    <xf numFmtId="2" fontId="65" fillId="13" borderId="24" xfId="0" applyNumberFormat="1" applyFont="1" applyFill="1" applyBorder="1" applyAlignment="1">
      <alignment horizontal="center" vertical="center"/>
    </xf>
    <xf numFmtId="2" fontId="65" fillId="13" borderId="25" xfId="0" applyNumberFormat="1" applyFont="1" applyFill="1" applyBorder="1" applyAlignment="1">
      <alignment horizontal="center" vertical="center"/>
    </xf>
    <xf numFmtId="2" fontId="65" fillId="13" borderId="0" xfId="0" applyNumberFormat="1" applyFont="1" applyFill="1" applyBorder="1" applyAlignment="1">
      <alignment horizontal="center" vertical="center"/>
    </xf>
    <xf numFmtId="0" fontId="0" fillId="0" borderId="0" xfId="0" applyBorder="1"/>
    <xf numFmtId="0" fontId="0" fillId="2" borderId="1" xfId="0" applyFont="1" applyFill="1" applyBorder="1" applyAlignment="1">
      <alignment horizontal="left" vertical="center" indent="3"/>
    </xf>
    <xf numFmtId="0" fontId="0" fillId="8" borderId="1" xfId="0" applyFont="1" applyFill="1" applyBorder="1" applyAlignment="1">
      <alignment horizontal="left" vertical="center" indent="3"/>
    </xf>
    <xf numFmtId="0" fontId="66" fillId="15" borderId="31" xfId="5" applyFont="1" applyFill="1" applyBorder="1" applyAlignment="1">
      <alignment horizontal="center" vertical="center"/>
    </xf>
    <xf numFmtId="0" fontId="66" fillId="15" borderId="35" xfId="1" applyFont="1" applyFill="1" applyBorder="1" applyAlignment="1">
      <alignment horizontal="center" vertical="center" wrapText="1"/>
    </xf>
    <xf numFmtId="0" fontId="66" fillId="15" borderId="32" xfId="1" applyFont="1" applyFill="1" applyBorder="1" applyAlignment="1">
      <alignment horizontal="center" vertical="center" wrapText="1"/>
    </xf>
    <xf numFmtId="0" fontId="0" fillId="2" borderId="1" xfId="0" applyFont="1" applyFill="1" applyBorder="1"/>
    <xf numFmtId="0" fontId="0" fillId="16" borderId="1" xfId="0" applyFill="1" applyBorder="1" applyAlignment="1">
      <alignment horizontal="center" vertical="center" wrapText="1"/>
    </xf>
    <xf numFmtId="0" fontId="0" fillId="16" borderId="21" xfId="0" applyFill="1" applyBorder="1" applyAlignment="1">
      <alignment horizontal="center" vertical="center" wrapText="1"/>
    </xf>
    <xf numFmtId="0" fontId="0" fillId="2" borderId="25" xfId="0" applyFill="1" applyBorder="1" applyAlignment="1">
      <alignment horizontal="left" vertical="center" wrapText="1" indent="1"/>
    </xf>
    <xf numFmtId="1" fontId="0" fillId="0" borderId="20" xfId="0" applyNumberFormat="1" applyFont="1" applyBorder="1" applyAlignment="1">
      <alignment horizontal="center" vertical="top"/>
    </xf>
    <xf numFmtId="0" fontId="0" fillId="0" borderId="1" xfId="0" applyNumberFormat="1" applyFont="1" applyBorder="1" applyAlignment="1">
      <alignment horizontal="left" vertical="top"/>
    </xf>
    <xf numFmtId="0" fontId="0" fillId="0" borderId="1" xfId="0" applyNumberFormat="1" applyFont="1" applyBorder="1" applyAlignment="1">
      <alignment horizontal="left" vertical="top" wrapText="1"/>
    </xf>
    <xf numFmtId="0" fontId="0" fillId="0" borderId="1" xfId="0" applyBorder="1" applyAlignment="1">
      <alignment horizontal="center"/>
    </xf>
    <xf numFmtId="0" fontId="0" fillId="0" borderId="1" xfId="0" applyNumberFormat="1" applyBorder="1" applyAlignment="1">
      <alignment horizontal="left" vertical="top" wrapText="1"/>
    </xf>
    <xf numFmtId="0" fontId="45" fillId="14" borderId="1" xfId="0" applyFont="1" applyFill="1" applyBorder="1" applyAlignment="1">
      <alignment horizontal="left" vertical="center" wrapText="1" indent="1"/>
    </xf>
    <xf numFmtId="0" fontId="0" fillId="8" borderId="0" xfId="0" applyFont="1" applyFill="1" applyBorder="1" applyAlignment="1">
      <alignment horizontal="left" vertical="center" indent="3"/>
    </xf>
    <xf numFmtId="1" fontId="0" fillId="0" borderId="1" xfId="0" applyNumberFormat="1" applyFont="1" applyBorder="1" applyAlignment="1">
      <alignment horizontal="center" vertical="top"/>
    </xf>
    <xf numFmtId="2" fontId="45" fillId="2" borderId="0" xfId="0" applyNumberFormat="1" applyFont="1" applyFill="1" applyBorder="1" applyAlignment="1">
      <alignment horizontal="center" vertical="center"/>
    </xf>
    <xf numFmtId="0" fontId="0" fillId="2" borderId="1" xfId="0" applyFont="1" applyFill="1" applyBorder="1" applyAlignment="1">
      <alignment vertical="center"/>
    </xf>
    <xf numFmtId="0" fontId="43" fillId="2" borderId="1" xfId="0" applyFont="1" applyFill="1" applyBorder="1" applyAlignment="1">
      <alignment horizontal="right" indent="1"/>
    </xf>
    <xf numFmtId="0" fontId="0" fillId="2" borderId="1" xfId="0" applyFill="1" applyBorder="1" applyAlignment="1">
      <alignment horizontal="right" vertical="center" indent="1"/>
    </xf>
    <xf numFmtId="0" fontId="67" fillId="2" borderId="1" xfId="0" applyFont="1" applyFill="1" applyBorder="1" applyAlignment="1">
      <alignment horizontal="center" vertical="center"/>
    </xf>
    <xf numFmtId="0" fontId="33" fillId="2" borderId="1" xfId="0" applyFont="1" applyFill="1" applyBorder="1" applyAlignment="1">
      <alignment horizontal="right" vertical="center" indent="1"/>
    </xf>
    <xf numFmtId="166" fontId="67" fillId="2" borderId="1" xfId="0" applyNumberFormat="1" applyFont="1" applyFill="1" applyBorder="1" applyAlignment="1">
      <alignment horizontal="center" vertical="center"/>
    </xf>
    <xf numFmtId="0" fontId="0" fillId="2" borderId="0" xfId="0" applyFont="1" applyFill="1" applyBorder="1" applyAlignment="1">
      <alignment horizontal="center" vertical="center" wrapText="1"/>
    </xf>
    <xf numFmtId="0" fontId="0" fillId="0" borderId="0" xfId="0" applyBorder="1" applyAlignment="1">
      <alignment wrapText="1"/>
    </xf>
    <xf numFmtId="0" fontId="0" fillId="0" borderId="0" xfId="0" applyAlignment="1">
      <alignment wrapText="1"/>
    </xf>
    <xf numFmtId="0" fontId="15" fillId="17" borderId="1" xfId="0" applyFont="1" applyFill="1" applyBorder="1"/>
    <xf numFmtId="0" fontId="68" fillId="0" borderId="1" xfId="0" applyFont="1" applyBorder="1" applyAlignment="1">
      <alignment horizontal="center"/>
    </xf>
    <xf numFmtId="0" fontId="69" fillId="18" borderId="14" xfId="1" applyFont="1" applyFill="1" applyBorder="1" applyAlignment="1"/>
    <xf numFmtId="0" fontId="69" fillId="18" borderId="15" xfId="1" applyFont="1" applyFill="1" applyBorder="1" applyAlignment="1"/>
    <xf numFmtId="0" fontId="69" fillId="18" borderId="16" xfId="1" applyFont="1" applyFill="1" applyBorder="1"/>
    <xf numFmtId="0" fontId="70" fillId="2" borderId="57" xfId="1" applyFont="1" applyFill="1" applyBorder="1" applyAlignment="1">
      <alignment horizontal="left" vertical="center"/>
    </xf>
    <xf numFmtId="0" fontId="70" fillId="0" borderId="3" xfId="1" applyNumberFormat="1" applyFont="1" applyBorder="1"/>
    <xf numFmtId="0" fontId="70" fillId="0" borderId="3" xfId="1" applyFont="1" applyBorder="1"/>
    <xf numFmtId="0" fontId="70" fillId="8" borderId="20" xfId="1" applyFont="1" applyFill="1" applyBorder="1" applyAlignment="1">
      <alignment horizontal="left" vertical="center"/>
    </xf>
    <xf numFmtId="0" fontId="70" fillId="0" borderId="1" xfId="1" applyFont="1" applyBorder="1"/>
    <xf numFmtId="0" fontId="70" fillId="0" borderId="1" xfId="1" applyFont="1" applyFill="1" applyBorder="1"/>
    <xf numFmtId="0" fontId="70" fillId="0" borderId="20" xfId="1" applyFont="1" applyBorder="1" applyAlignment="1">
      <alignment horizontal="left"/>
    </xf>
    <xf numFmtId="0" fontId="70" fillId="0" borderId="23" xfId="1" applyFont="1" applyBorder="1" applyAlignment="1">
      <alignment horizontal="left"/>
    </xf>
    <xf numFmtId="0" fontId="70" fillId="0" borderId="24" xfId="1" applyFont="1" applyBorder="1"/>
    <xf numFmtId="0" fontId="12" fillId="0" borderId="37" xfId="1" applyFont="1" applyBorder="1"/>
    <xf numFmtId="0" fontId="12" fillId="0" borderId="17" xfId="1" applyFont="1" applyBorder="1"/>
    <xf numFmtId="0" fontId="12" fillId="0" borderId="48" xfId="1" applyFont="1" applyBorder="1"/>
    <xf numFmtId="0" fontId="12" fillId="0" borderId="19" xfId="1" applyFont="1" applyBorder="1"/>
    <xf numFmtId="0" fontId="73" fillId="0" borderId="0" xfId="1" applyFont="1"/>
    <xf numFmtId="0" fontId="12" fillId="0" borderId="69" xfId="1" applyFont="1" applyBorder="1"/>
    <xf numFmtId="0" fontId="12" fillId="0" borderId="22" xfId="1" applyFont="1" applyBorder="1"/>
    <xf numFmtId="0" fontId="72" fillId="0" borderId="58" xfId="1" applyFont="1" applyFill="1" applyBorder="1"/>
    <xf numFmtId="0" fontId="72" fillId="0" borderId="60" xfId="1" applyFont="1" applyBorder="1"/>
    <xf numFmtId="0" fontId="12" fillId="0" borderId="0" xfId="1" applyFont="1" applyBorder="1"/>
    <xf numFmtId="0" fontId="12" fillId="0" borderId="0" xfId="1" applyFont="1"/>
    <xf numFmtId="0" fontId="71" fillId="0" borderId="18" xfId="0" applyNumberFormat="1" applyFont="1" applyBorder="1" applyAlignment="1">
      <alignment horizontal="center" vertical="center"/>
    </xf>
    <xf numFmtId="0" fontId="70" fillId="0" borderId="21" xfId="0" applyFont="1" applyBorder="1" applyAlignment="1">
      <alignment horizontal="center"/>
    </xf>
    <xf numFmtId="0" fontId="70" fillId="0" borderId="25" xfId="0" applyFont="1" applyBorder="1" applyAlignment="1">
      <alignment horizontal="center"/>
    </xf>
    <xf numFmtId="0" fontId="74" fillId="17" borderId="1" xfId="0" applyFont="1" applyFill="1" applyBorder="1"/>
    <xf numFmtId="0" fontId="57" fillId="17" borderId="1" xfId="0" applyFont="1" applyFill="1" applyBorder="1"/>
    <xf numFmtId="0" fontId="15" fillId="2" borderId="5" xfId="0" applyFont="1" applyFill="1" applyBorder="1" applyAlignment="1">
      <alignment horizontal="center" vertical="center"/>
    </xf>
    <xf numFmtId="0" fontId="15" fillId="2" borderId="3" xfId="0" applyFont="1" applyFill="1" applyBorder="1" applyAlignment="1">
      <alignment horizontal="center" vertical="center"/>
    </xf>
    <xf numFmtId="0" fontId="15" fillId="2" borderId="10" xfId="0" applyFont="1" applyFill="1" applyBorder="1" applyAlignment="1">
      <alignment horizontal="center" vertical="center"/>
    </xf>
    <xf numFmtId="0" fontId="9" fillId="3" borderId="5" xfId="2" applyFont="1" applyFill="1" applyBorder="1" applyAlignment="1">
      <alignment horizontal="left" vertical="center" wrapText="1"/>
    </xf>
    <xf numFmtId="0" fontId="9" fillId="3" borderId="3" xfId="2" applyFont="1" applyFill="1" applyBorder="1" applyAlignment="1">
      <alignment horizontal="left" vertical="center" wrapText="1"/>
    </xf>
    <xf numFmtId="1" fontId="42" fillId="2" borderId="40" xfId="0" applyNumberFormat="1" applyFont="1" applyFill="1" applyBorder="1" applyAlignment="1">
      <alignment horizontal="center" vertical="center"/>
    </xf>
    <xf numFmtId="1" fontId="42" fillId="2" borderId="41" xfId="0" applyNumberFormat="1" applyFont="1" applyFill="1" applyBorder="1" applyAlignment="1">
      <alignment horizontal="center" vertical="center"/>
    </xf>
    <xf numFmtId="0" fontId="15" fillId="2" borderId="1" xfId="0" applyFont="1" applyFill="1" applyBorder="1" applyAlignment="1">
      <alignment horizontal="center" vertical="center"/>
    </xf>
    <xf numFmtId="0" fontId="15" fillId="2" borderId="8" xfId="0" applyFont="1" applyFill="1" applyBorder="1" applyAlignment="1">
      <alignment horizontal="center" vertical="center"/>
    </xf>
    <xf numFmtId="0" fontId="15" fillId="2" borderId="24" xfId="0" applyFont="1" applyFill="1" applyBorder="1" applyAlignment="1">
      <alignment horizontal="center" vertical="center"/>
    </xf>
    <xf numFmtId="0" fontId="9" fillId="0" borderId="1" xfId="0" applyFont="1" applyFill="1" applyBorder="1"/>
    <xf numFmtId="0" fontId="42" fillId="2" borderId="1" xfId="2" applyFont="1" applyFill="1" applyBorder="1" applyAlignment="1">
      <alignment horizontal="center" vertical="center"/>
    </xf>
    <xf numFmtId="0" fontId="42" fillId="2" borderId="3" xfId="2" applyFont="1" applyFill="1" applyBorder="1" applyAlignment="1">
      <alignment horizontal="center" vertical="center"/>
    </xf>
    <xf numFmtId="0" fontId="9" fillId="3" borderId="71" xfId="2" applyFont="1" applyFill="1" applyBorder="1" applyAlignment="1">
      <alignment horizontal="left" vertical="center" wrapText="1"/>
    </xf>
    <xf numFmtId="0" fontId="9" fillId="3" borderId="2" xfId="2" applyFont="1" applyFill="1" applyBorder="1" applyAlignment="1">
      <alignment horizontal="left" vertical="center" wrapText="1"/>
    </xf>
    <xf numFmtId="0" fontId="9" fillId="3" borderId="72" xfId="2" applyFont="1" applyFill="1" applyBorder="1" applyAlignment="1">
      <alignment horizontal="left" vertical="center" wrapText="1"/>
    </xf>
    <xf numFmtId="0" fontId="9" fillId="3" borderId="67" xfId="2" applyFont="1" applyFill="1" applyBorder="1" applyAlignment="1">
      <alignment horizontal="left" vertical="center" wrapText="1"/>
    </xf>
    <xf numFmtId="1" fontId="9" fillId="2" borderId="53" xfId="0" applyNumberFormat="1" applyFont="1" applyFill="1" applyBorder="1" applyAlignment="1">
      <alignment horizontal="center" vertical="center"/>
    </xf>
    <xf numFmtId="0" fontId="9" fillId="3" borderId="66" xfId="2" applyFont="1" applyFill="1" applyBorder="1" applyAlignment="1">
      <alignment horizontal="left" vertical="center" wrapText="1"/>
    </xf>
    <xf numFmtId="0" fontId="9" fillId="0" borderId="2" xfId="0" applyFont="1" applyFill="1" applyBorder="1"/>
    <xf numFmtId="0" fontId="9" fillId="0" borderId="72" xfId="0" applyFont="1" applyFill="1" applyBorder="1"/>
    <xf numFmtId="0" fontId="19" fillId="0" borderId="1" xfId="0" applyFont="1" applyFill="1" applyBorder="1" applyAlignment="1">
      <alignment horizontal="center"/>
    </xf>
    <xf numFmtId="0" fontId="19" fillId="0" borderId="0" xfId="0" applyFont="1" applyAlignment="1"/>
    <xf numFmtId="0" fontId="0" fillId="0" borderId="0" xfId="0" applyBorder="1"/>
    <xf numFmtId="0" fontId="12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4" fillId="0" borderId="0" xfId="0" applyFont="1" applyBorder="1" applyAlignment="1">
      <alignment horizontal="left"/>
    </xf>
    <xf numFmtId="0" fontId="5" fillId="0" borderId="0" xfId="0" applyFont="1" applyBorder="1" applyAlignment="1">
      <alignment horizontal="left"/>
    </xf>
    <xf numFmtId="0" fontId="22" fillId="0" borderId="8" xfId="0" applyFont="1" applyBorder="1" applyAlignment="1">
      <alignment horizontal="center"/>
    </xf>
    <xf numFmtId="0" fontId="22" fillId="0" borderId="9" xfId="0" applyFont="1" applyBorder="1" applyAlignment="1">
      <alignment horizontal="center"/>
    </xf>
    <xf numFmtId="0" fontId="22" fillId="0" borderId="2" xfId="0" applyFont="1" applyBorder="1" applyAlignment="1">
      <alignment horizontal="center"/>
    </xf>
    <xf numFmtId="0" fontId="28" fillId="0" borderId="0" xfId="0" applyFont="1" applyFill="1" applyBorder="1" applyAlignment="1">
      <alignment horizontal="left"/>
    </xf>
    <xf numFmtId="0" fontId="12" fillId="0" borderId="0" xfId="0" applyFont="1" applyBorder="1" applyAlignment="1">
      <alignment horizontal="center"/>
    </xf>
    <xf numFmtId="0" fontId="29" fillId="0" borderId="0" xfId="0" applyFont="1" applyBorder="1" applyAlignment="1">
      <alignment horizontal="center"/>
    </xf>
    <xf numFmtId="0" fontId="30" fillId="0" borderId="7" xfId="0" applyFont="1" applyBorder="1"/>
    <xf numFmtId="0" fontId="0" fillId="0" borderId="7" xfId="0" applyBorder="1"/>
    <xf numFmtId="0" fontId="15" fillId="2" borderId="31" xfId="0" applyFont="1" applyFill="1" applyBorder="1" applyAlignment="1">
      <alignment horizontal="center" vertical="center"/>
    </xf>
    <xf numFmtId="0" fontId="15" fillId="2" borderId="20" xfId="0" applyFont="1" applyFill="1" applyBorder="1" applyAlignment="1">
      <alignment horizontal="center" vertical="center"/>
    </xf>
    <xf numFmtId="0" fontId="15" fillId="2" borderId="23" xfId="0" applyFont="1" applyFill="1" applyBorder="1" applyAlignment="1">
      <alignment horizontal="center" vertical="center"/>
    </xf>
    <xf numFmtId="1" fontId="3" fillId="2" borderId="44" xfId="0" applyNumberFormat="1" applyFont="1" applyFill="1" applyBorder="1" applyAlignment="1">
      <alignment horizontal="center" vertical="center" wrapText="1"/>
    </xf>
    <xf numFmtId="1" fontId="3" fillId="2" borderId="45" xfId="0" applyNumberFormat="1" applyFont="1" applyFill="1" applyBorder="1" applyAlignment="1">
      <alignment horizontal="center" vertical="center" wrapText="1"/>
    </xf>
    <xf numFmtId="1" fontId="3" fillId="2" borderId="33" xfId="0" applyNumberFormat="1" applyFont="1" applyFill="1" applyBorder="1" applyAlignment="1">
      <alignment horizontal="center" vertical="center" wrapText="1"/>
    </xf>
    <xf numFmtId="0" fontId="15" fillId="10" borderId="31" xfId="0" applyFont="1" applyFill="1" applyBorder="1" applyAlignment="1">
      <alignment horizontal="center" vertical="center" wrapText="1"/>
    </xf>
    <xf numFmtId="0" fontId="15" fillId="10" borderId="32" xfId="0" applyFont="1" applyFill="1" applyBorder="1" applyAlignment="1">
      <alignment horizontal="center" vertical="center" wrapText="1"/>
    </xf>
    <xf numFmtId="1" fontId="3" fillId="2" borderId="29" xfId="0" applyNumberFormat="1" applyFont="1" applyFill="1" applyBorder="1" applyAlignment="1">
      <alignment horizontal="center" vertical="center" wrapText="1"/>
    </xf>
    <xf numFmtId="1" fontId="9" fillId="2" borderId="31" xfId="0" applyNumberFormat="1" applyFont="1" applyFill="1" applyBorder="1" applyAlignment="1">
      <alignment horizontal="center" vertical="center"/>
    </xf>
    <xf numFmtId="1" fontId="9" fillId="2" borderId="20" xfId="0" applyNumberFormat="1" applyFont="1" applyFill="1" applyBorder="1" applyAlignment="1">
      <alignment horizontal="center" vertical="center"/>
    </xf>
    <xf numFmtId="0" fontId="15" fillId="2" borderId="5" xfId="0" applyFont="1" applyFill="1" applyBorder="1" applyAlignment="1">
      <alignment horizontal="center" vertical="center"/>
    </xf>
    <xf numFmtId="0" fontId="15" fillId="2" borderId="3" xfId="0" applyFont="1" applyFill="1" applyBorder="1" applyAlignment="1">
      <alignment horizontal="center" vertical="center"/>
    </xf>
    <xf numFmtId="0" fontId="15" fillId="2" borderId="10" xfId="0" applyFont="1" applyFill="1" applyBorder="1" applyAlignment="1">
      <alignment horizontal="center" vertical="center"/>
    </xf>
    <xf numFmtId="0" fontId="15" fillId="2" borderId="11" xfId="0" applyFont="1" applyFill="1" applyBorder="1" applyAlignment="1">
      <alignment horizontal="center" vertical="center"/>
    </xf>
    <xf numFmtId="1" fontId="3" fillId="2" borderId="44" xfId="0" applyNumberFormat="1" applyFont="1" applyFill="1" applyBorder="1" applyAlignment="1">
      <alignment horizontal="center" vertical="center"/>
    </xf>
    <xf numFmtId="1" fontId="3" fillId="2" borderId="45" xfId="0" applyNumberFormat="1" applyFont="1" applyFill="1" applyBorder="1" applyAlignment="1">
      <alignment horizontal="center" vertical="center"/>
    </xf>
    <xf numFmtId="1" fontId="3" fillId="2" borderId="33" xfId="0" applyNumberFormat="1" applyFont="1" applyFill="1" applyBorder="1" applyAlignment="1">
      <alignment horizontal="center" vertical="center"/>
    </xf>
    <xf numFmtId="0" fontId="11" fillId="0" borderId="0" xfId="0" applyFont="1" applyBorder="1" applyAlignment="1">
      <alignment horizontal="center" vertical="center" wrapText="1"/>
    </xf>
    <xf numFmtId="49" fontId="3" fillId="2" borderId="50" xfId="0" applyNumberFormat="1" applyFont="1" applyFill="1" applyBorder="1" applyAlignment="1">
      <alignment horizontal="center" vertical="center" wrapText="1"/>
    </xf>
    <xf numFmtId="49" fontId="3" fillId="2" borderId="46" xfId="0" applyNumberFormat="1" applyFont="1" applyFill="1" applyBorder="1" applyAlignment="1">
      <alignment horizontal="center" vertical="center" wrapText="1"/>
    </xf>
    <xf numFmtId="49" fontId="3" fillId="2" borderId="55" xfId="0" applyNumberFormat="1" applyFont="1" applyFill="1" applyBorder="1" applyAlignment="1">
      <alignment horizontal="center" vertical="center"/>
    </xf>
    <xf numFmtId="0" fontId="9" fillId="2" borderId="28" xfId="0" applyFont="1" applyFill="1" applyBorder="1" applyAlignment="1">
      <alignment horizontal="center" vertical="center"/>
    </xf>
    <xf numFmtId="49" fontId="3" fillId="2" borderId="17" xfId="0" applyNumberFormat="1" applyFont="1" applyFill="1" applyBorder="1" applyAlignment="1">
      <alignment horizontal="center" vertical="center"/>
    </xf>
    <xf numFmtId="0" fontId="9" fillId="2" borderId="22" xfId="0" applyFont="1" applyFill="1" applyBorder="1" applyAlignment="1">
      <alignment horizontal="center"/>
    </xf>
    <xf numFmtId="0" fontId="3" fillId="2" borderId="37" xfId="0" applyFont="1" applyFill="1" applyBorder="1" applyAlignment="1">
      <alignment horizontal="center" vertical="center"/>
    </xf>
    <xf numFmtId="0" fontId="3" fillId="2" borderId="38" xfId="0" applyFont="1" applyFill="1" applyBorder="1" applyAlignment="1">
      <alignment horizontal="center" vertical="center"/>
    </xf>
    <xf numFmtId="0" fontId="3" fillId="2" borderId="43" xfId="0" applyFont="1" applyFill="1" applyBorder="1" applyAlignment="1">
      <alignment horizontal="center" vertical="center"/>
    </xf>
    <xf numFmtId="0" fontId="3" fillId="2" borderId="47" xfId="0" applyFont="1" applyFill="1" applyBorder="1" applyAlignment="1">
      <alignment horizontal="center" vertical="center"/>
    </xf>
    <xf numFmtId="1" fontId="3" fillId="2" borderId="55" xfId="0" applyNumberFormat="1" applyFont="1" applyFill="1" applyBorder="1" applyAlignment="1">
      <alignment horizontal="center" vertical="center"/>
    </xf>
    <xf numFmtId="1" fontId="3" fillId="2" borderId="13" xfId="0" applyNumberFormat="1" applyFont="1" applyFill="1" applyBorder="1" applyAlignment="1">
      <alignment horizontal="center" vertical="center"/>
    </xf>
    <xf numFmtId="1" fontId="3" fillId="2" borderId="28" xfId="0" applyNumberFormat="1" applyFont="1" applyFill="1" applyBorder="1" applyAlignment="1">
      <alignment horizontal="center" vertical="center"/>
    </xf>
    <xf numFmtId="0" fontId="42" fillId="3" borderId="40" xfId="2" applyFont="1" applyFill="1" applyBorder="1" applyAlignment="1">
      <alignment horizontal="center" vertical="center"/>
    </xf>
    <xf numFmtId="0" fontId="42" fillId="3" borderId="57" xfId="2" applyFont="1" applyFill="1" applyBorder="1" applyAlignment="1">
      <alignment horizontal="center" vertical="center"/>
    </xf>
    <xf numFmtId="0" fontId="42" fillId="3" borderId="41" xfId="2" applyFont="1" applyFill="1" applyBorder="1" applyAlignment="1">
      <alignment horizontal="center" vertical="center"/>
    </xf>
    <xf numFmtId="0" fontId="42" fillId="3" borderId="18" xfId="2" applyFont="1" applyFill="1" applyBorder="1" applyAlignment="1">
      <alignment horizontal="center" vertical="center"/>
    </xf>
    <xf numFmtId="0" fontId="9" fillId="3" borderId="5" xfId="2" applyFont="1" applyFill="1" applyBorder="1" applyAlignment="1">
      <alignment horizontal="left" vertical="center" wrapText="1"/>
    </xf>
    <xf numFmtId="0" fontId="9" fillId="3" borderId="3" xfId="2" applyFont="1" applyFill="1" applyBorder="1" applyAlignment="1">
      <alignment horizontal="left" vertical="center" wrapText="1"/>
    </xf>
    <xf numFmtId="1" fontId="9" fillId="2" borderId="44" xfId="0" applyNumberFormat="1" applyFont="1" applyFill="1" applyBorder="1" applyAlignment="1">
      <alignment horizontal="center" vertical="center"/>
    </xf>
    <xf numFmtId="1" fontId="9" fillId="2" borderId="45" xfId="0" applyNumberFormat="1" applyFont="1" applyFill="1" applyBorder="1" applyAlignment="1">
      <alignment horizontal="center" vertical="center"/>
    </xf>
    <xf numFmtId="1" fontId="9" fillId="2" borderId="33" xfId="0" applyNumberFormat="1" applyFont="1" applyFill="1" applyBorder="1" applyAlignment="1">
      <alignment horizontal="center" vertical="center"/>
    </xf>
    <xf numFmtId="0" fontId="15" fillId="2" borderId="40" xfId="0" applyFont="1" applyFill="1" applyBorder="1" applyAlignment="1">
      <alignment horizontal="center" vertical="center"/>
    </xf>
    <xf numFmtId="0" fontId="15" fillId="2" borderId="57" xfId="0" applyFont="1" applyFill="1" applyBorder="1" applyAlignment="1">
      <alignment horizontal="center" vertical="center"/>
    </xf>
    <xf numFmtId="0" fontId="15" fillId="2" borderId="41" xfId="0" applyFont="1" applyFill="1" applyBorder="1" applyAlignment="1">
      <alignment horizontal="center" vertical="center"/>
    </xf>
    <xf numFmtId="0" fontId="15" fillId="2" borderId="18" xfId="0" applyFont="1" applyFill="1" applyBorder="1" applyAlignment="1">
      <alignment horizontal="center" vertical="center"/>
    </xf>
    <xf numFmtId="0" fontId="12" fillId="0" borderId="0" xfId="1" applyFont="1" applyAlignment="1">
      <alignment horizontal="center"/>
    </xf>
    <xf numFmtId="0" fontId="3" fillId="3" borderId="37" xfId="2" applyFont="1" applyFill="1" applyBorder="1" applyAlignment="1">
      <alignment horizontal="center" vertical="center" wrapText="1"/>
    </xf>
    <xf numFmtId="0" fontId="3" fillId="3" borderId="38" xfId="2" applyFont="1" applyFill="1" applyBorder="1" applyAlignment="1">
      <alignment horizontal="center" vertical="center" wrapText="1"/>
    </xf>
    <xf numFmtId="0" fontId="3" fillId="3" borderId="53" xfId="2" applyFont="1" applyFill="1" applyBorder="1" applyAlignment="1">
      <alignment horizontal="center" vertical="center" wrapText="1"/>
    </xf>
    <xf numFmtId="0" fontId="3" fillId="3" borderId="54" xfId="2" applyFont="1" applyFill="1" applyBorder="1" applyAlignment="1">
      <alignment horizontal="center" vertical="center" wrapText="1"/>
    </xf>
    <xf numFmtId="0" fontId="11" fillId="0" borderId="0" xfId="1" applyFont="1" applyBorder="1" applyAlignment="1">
      <alignment horizontal="center" vertical="center" wrapText="1"/>
    </xf>
    <xf numFmtId="0" fontId="15" fillId="2" borderId="48" xfId="0" applyFont="1" applyFill="1" applyBorder="1" applyAlignment="1">
      <alignment horizontal="center" vertical="center"/>
    </xf>
    <xf numFmtId="0" fontId="15" fillId="3" borderId="40" xfId="2" applyFont="1" applyFill="1" applyBorder="1" applyAlignment="1">
      <alignment horizontal="center" vertical="center"/>
    </xf>
    <xf numFmtId="0" fontId="15" fillId="2" borderId="45" xfId="0" applyFont="1" applyFill="1" applyBorder="1" applyAlignment="1">
      <alignment horizontal="center" vertical="center"/>
    </xf>
    <xf numFmtId="0" fontId="15" fillId="3" borderId="41" xfId="2" applyFont="1" applyFill="1" applyBorder="1" applyAlignment="1">
      <alignment horizontal="center" vertical="center"/>
    </xf>
    <xf numFmtId="0" fontId="15" fillId="2" borderId="49" xfId="0" applyFont="1" applyFill="1" applyBorder="1" applyAlignment="1">
      <alignment horizontal="center" vertical="center"/>
    </xf>
    <xf numFmtId="49" fontId="3" fillId="2" borderId="0" xfId="0" applyNumberFormat="1" applyFont="1" applyFill="1" applyBorder="1" applyAlignment="1">
      <alignment horizontal="center" vertical="center"/>
    </xf>
    <xf numFmtId="0" fontId="9" fillId="2" borderId="7" xfId="0" applyFont="1" applyFill="1" applyBorder="1" applyAlignment="1">
      <alignment horizontal="center" vertical="center"/>
    </xf>
    <xf numFmtId="49" fontId="3" fillId="2" borderId="31" xfId="0" applyNumberFormat="1" applyFont="1" applyFill="1" applyBorder="1" applyAlignment="1">
      <alignment horizontal="center" vertical="center"/>
    </xf>
    <xf numFmtId="0" fontId="9" fillId="2" borderId="23" xfId="0" applyFont="1" applyFill="1" applyBorder="1" applyAlignment="1">
      <alignment horizontal="center"/>
    </xf>
    <xf numFmtId="1" fontId="9" fillId="2" borderId="70" xfId="0" applyNumberFormat="1" applyFont="1" applyFill="1" applyBorder="1" applyAlignment="1">
      <alignment horizontal="center" vertical="center"/>
    </xf>
    <xf numFmtId="1" fontId="9" fillId="2" borderId="4" xfId="0" applyNumberFormat="1" applyFont="1" applyFill="1" applyBorder="1" applyAlignment="1">
      <alignment horizontal="center" vertical="center"/>
    </xf>
    <xf numFmtId="0" fontId="42" fillId="3" borderId="20" xfId="2" applyFont="1" applyFill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4" fillId="0" borderId="7" xfId="0" applyFont="1" applyBorder="1" applyAlignment="1">
      <alignment horizontal="center" vertical="center"/>
    </xf>
    <xf numFmtId="0" fontId="4" fillId="0" borderId="23" xfId="0" applyFont="1" applyBorder="1" applyAlignment="1">
      <alignment horizontal="center"/>
    </xf>
    <xf numFmtId="0" fontId="5" fillId="0" borderId="43" xfId="0" applyFont="1" applyBorder="1" applyAlignment="1">
      <alignment horizontal="center" vertical="center"/>
    </xf>
    <xf numFmtId="0" fontId="5" fillId="0" borderId="38" xfId="0" applyFont="1" applyBorder="1" applyAlignment="1">
      <alignment horizontal="center" vertical="center"/>
    </xf>
    <xf numFmtId="0" fontId="42" fillId="3" borderId="21" xfId="2" applyFont="1" applyFill="1" applyBorder="1" applyAlignment="1">
      <alignment horizontal="center" vertical="center"/>
    </xf>
    <xf numFmtId="0" fontId="15" fillId="2" borderId="21" xfId="0" applyFont="1" applyFill="1" applyBorder="1" applyAlignment="1">
      <alignment horizontal="center" vertical="center"/>
    </xf>
    <xf numFmtId="0" fontId="45" fillId="0" borderId="55" xfId="0" applyFont="1" applyBorder="1" applyAlignment="1">
      <alignment horizontal="center" vertical="center"/>
    </xf>
    <xf numFmtId="0" fontId="45" fillId="0" borderId="56" xfId="0" applyFont="1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1" fontId="9" fillId="2" borderId="44" xfId="0" applyNumberFormat="1" applyFont="1" applyFill="1" applyBorder="1" applyAlignment="1">
      <alignment horizontal="center" vertical="center" wrapText="1"/>
    </xf>
    <xf numFmtId="1" fontId="9" fillId="2" borderId="45" xfId="0" applyNumberFormat="1" applyFont="1" applyFill="1" applyBorder="1" applyAlignment="1">
      <alignment horizontal="center" vertical="center" wrapText="1"/>
    </xf>
    <xf numFmtId="1" fontId="9" fillId="2" borderId="33" xfId="0" applyNumberFormat="1" applyFont="1" applyFill="1" applyBorder="1" applyAlignment="1">
      <alignment horizontal="center" vertical="center" wrapText="1"/>
    </xf>
    <xf numFmtId="0" fontId="3" fillId="3" borderId="5" xfId="2" applyFont="1" applyFill="1" applyBorder="1" applyAlignment="1">
      <alignment horizontal="center" vertical="center" wrapText="1"/>
    </xf>
    <xf numFmtId="0" fontId="3" fillId="3" borderId="3" xfId="2" applyFont="1" applyFill="1" applyBorder="1" applyAlignment="1">
      <alignment horizontal="center" vertical="center" wrapText="1"/>
    </xf>
    <xf numFmtId="1" fontId="42" fillId="2" borderId="40" xfId="0" applyNumberFormat="1" applyFont="1" applyFill="1" applyBorder="1" applyAlignment="1">
      <alignment horizontal="center" vertical="center"/>
    </xf>
    <xf numFmtId="1" fontId="42" fillId="2" borderId="41" xfId="0" applyNumberFormat="1" applyFont="1" applyFill="1" applyBorder="1" applyAlignment="1">
      <alignment horizontal="center" vertical="center"/>
    </xf>
    <xf numFmtId="165" fontId="56" fillId="9" borderId="31" xfId="0" applyNumberFormat="1" applyFont="1" applyFill="1" applyBorder="1" applyAlignment="1">
      <alignment horizontal="center" vertical="center" wrapText="1"/>
    </xf>
    <xf numFmtId="0" fontId="56" fillId="9" borderId="32" xfId="0" applyFont="1" applyFill="1" applyBorder="1" applyAlignment="1"/>
    <xf numFmtId="0" fontId="47" fillId="2" borderId="58" xfId="0" applyFont="1" applyFill="1" applyBorder="1" applyAlignment="1">
      <alignment horizontal="center" vertical="center"/>
    </xf>
    <xf numFmtId="0" fontId="47" fillId="2" borderId="59" xfId="0" applyFont="1" applyFill="1" applyBorder="1" applyAlignment="1">
      <alignment horizontal="center" vertical="center"/>
    </xf>
    <xf numFmtId="0" fontId="47" fillId="2" borderId="61" xfId="0" applyFont="1" applyFill="1" applyBorder="1" applyAlignment="1">
      <alignment horizontal="center" vertical="center"/>
    </xf>
    <xf numFmtId="0" fontId="9" fillId="3" borderId="53" xfId="2" applyFont="1" applyFill="1" applyBorder="1" applyAlignment="1">
      <alignment horizontal="center" vertical="center" wrapText="1"/>
    </xf>
    <xf numFmtId="0" fontId="9" fillId="3" borderId="54" xfId="2" applyFont="1" applyFill="1" applyBorder="1" applyAlignment="1">
      <alignment horizontal="center" vertical="center" wrapText="1"/>
    </xf>
    <xf numFmtId="0" fontId="15" fillId="2" borderId="12" xfId="0" applyFont="1" applyFill="1" applyBorder="1" applyAlignment="1">
      <alignment horizontal="center" vertical="center" wrapText="1"/>
    </xf>
    <xf numFmtId="0" fontId="15" fillId="2" borderId="0" xfId="0" applyFont="1" applyFill="1" applyBorder="1" applyAlignment="1">
      <alignment horizontal="center" vertical="center" wrapText="1"/>
    </xf>
    <xf numFmtId="0" fontId="15" fillId="2" borderId="4" xfId="0" applyFont="1" applyFill="1" applyBorder="1" applyAlignment="1">
      <alignment horizontal="center" vertical="center" wrapText="1"/>
    </xf>
    <xf numFmtId="0" fontId="4" fillId="0" borderId="0" xfId="0" applyFont="1" applyBorder="1"/>
    <xf numFmtId="0" fontId="0" fillId="0" borderId="0" xfId="0" applyBorder="1"/>
    <xf numFmtId="0" fontId="3" fillId="2" borderId="14" xfId="0" applyFont="1" applyFill="1" applyBorder="1" applyAlignment="1">
      <alignment horizontal="center" vertical="center"/>
    </xf>
    <xf numFmtId="0" fontId="15" fillId="2" borderId="15" xfId="0" applyFont="1" applyFill="1" applyBorder="1" applyAlignment="1">
      <alignment horizontal="center" vertical="center"/>
    </xf>
    <xf numFmtId="0" fontId="15" fillId="2" borderId="16" xfId="0" applyFont="1" applyFill="1" applyBorder="1" applyAlignment="1">
      <alignment horizontal="center" vertical="center"/>
    </xf>
    <xf numFmtId="0" fontId="15" fillId="2" borderId="31" xfId="0" applyFont="1" applyFill="1" applyBorder="1" applyAlignment="1">
      <alignment horizontal="center" vertical="center" wrapText="1"/>
    </xf>
    <xf numFmtId="0" fontId="15" fillId="2" borderId="23" xfId="0" applyFont="1" applyFill="1" applyBorder="1" applyAlignment="1">
      <alignment horizontal="center" vertical="center" wrapText="1"/>
    </xf>
    <xf numFmtId="0" fontId="4" fillId="0" borderId="8" xfId="0" applyFont="1" applyBorder="1" applyAlignment="1">
      <alignment horizontal="center" vertical="center"/>
    </xf>
    <xf numFmtId="0" fontId="4" fillId="0" borderId="9" xfId="0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1" fontId="9" fillId="2" borderId="31" xfId="0" applyNumberFormat="1" applyFont="1" applyFill="1" applyBorder="1" applyAlignment="1">
      <alignment horizontal="center" vertical="center" wrapText="1"/>
    </xf>
    <xf numFmtId="1" fontId="9" fillId="2" borderId="20" xfId="0" applyNumberFormat="1" applyFont="1" applyFill="1" applyBorder="1" applyAlignment="1">
      <alignment horizontal="center" vertical="center" wrapText="1"/>
    </xf>
    <xf numFmtId="1" fontId="9" fillId="2" borderId="23" xfId="0" applyNumberFormat="1" applyFont="1" applyFill="1" applyBorder="1" applyAlignment="1">
      <alignment horizontal="center" vertical="center" wrapText="1"/>
    </xf>
    <xf numFmtId="49" fontId="3" fillId="0" borderId="1" xfId="0" applyNumberFormat="1" applyFont="1" applyBorder="1" applyAlignment="1">
      <alignment horizontal="center" vertical="center"/>
    </xf>
    <xf numFmtId="49" fontId="9" fillId="0" borderId="1" xfId="0" applyNumberFormat="1" applyFont="1" applyBorder="1" applyAlignment="1">
      <alignment horizontal="center" vertical="center"/>
    </xf>
    <xf numFmtId="0" fontId="15" fillId="2" borderId="44" xfId="0" applyFont="1" applyFill="1" applyBorder="1" applyAlignment="1">
      <alignment horizontal="center" vertical="center" wrapText="1"/>
    </xf>
    <xf numFmtId="0" fontId="15" fillId="2" borderId="45" xfId="0" applyFont="1" applyFill="1" applyBorder="1" applyAlignment="1">
      <alignment horizontal="center" vertical="center" wrapText="1"/>
    </xf>
    <xf numFmtId="0" fontId="15" fillId="2" borderId="33" xfId="0" applyFont="1" applyFill="1" applyBorder="1" applyAlignment="1">
      <alignment horizontal="center" vertical="center" wrapText="1"/>
    </xf>
    <xf numFmtId="1" fontId="9" fillId="2" borderId="13" xfId="0" applyNumberFormat="1" applyFont="1" applyFill="1" applyBorder="1" applyAlignment="1">
      <alignment horizontal="center" vertical="center" wrapText="1"/>
    </xf>
    <xf numFmtId="0" fontId="15" fillId="2" borderId="20" xfId="0" applyFont="1" applyFill="1" applyBorder="1" applyAlignment="1">
      <alignment horizontal="center" vertical="center" wrapText="1"/>
    </xf>
    <xf numFmtId="0" fontId="15" fillId="2" borderId="48" xfId="0" applyFont="1" applyFill="1" applyBorder="1" applyAlignment="1">
      <alignment horizontal="center" vertical="center" wrapText="1"/>
    </xf>
    <xf numFmtId="0" fontId="3" fillId="2" borderId="59" xfId="0" applyFont="1" applyFill="1" applyBorder="1" applyAlignment="1">
      <alignment horizontal="center" vertical="center"/>
    </xf>
    <xf numFmtId="0" fontId="3" fillId="2" borderId="61" xfId="0" applyFont="1" applyFill="1" applyBorder="1" applyAlignment="1">
      <alignment horizontal="center" vertical="center"/>
    </xf>
    <xf numFmtId="0" fontId="15" fillId="2" borderId="44" xfId="0" applyFont="1" applyFill="1" applyBorder="1" applyAlignment="1">
      <alignment horizontal="center" vertical="center"/>
    </xf>
    <xf numFmtId="0" fontId="15" fillId="2" borderId="33" xfId="0" applyFont="1" applyFill="1" applyBorder="1" applyAlignment="1">
      <alignment horizontal="center" vertical="center"/>
    </xf>
    <xf numFmtId="0" fontId="15" fillId="2" borderId="1" xfId="0" applyFont="1" applyFill="1" applyBorder="1" applyAlignment="1">
      <alignment horizontal="center" vertical="center"/>
    </xf>
    <xf numFmtId="1" fontId="9" fillId="2" borderId="13" xfId="0" applyNumberFormat="1" applyFont="1" applyFill="1" applyBorder="1" applyAlignment="1">
      <alignment horizontal="center" vertical="center"/>
    </xf>
    <xf numFmtId="1" fontId="9" fillId="2" borderId="23" xfId="0" applyNumberFormat="1" applyFont="1" applyFill="1" applyBorder="1" applyAlignment="1">
      <alignment horizontal="center" vertical="center"/>
    </xf>
    <xf numFmtId="0" fontId="9" fillId="3" borderId="5" xfId="2" applyFont="1" applyFill="1" applyBorder="1" applyAlignment="1">
      <alignment horizontal="center" vertical="center" wrapText="1"/>
    </xf>
    <xf numFmtId="0" fontId="9" fillId="3" borderId="3" xfId="2" applyFont="1" applyFill="1" applyBorder="1" applyAlignment="1">
      <alignment horizontal="center" vertical="center" wrapText="1"/>
    </xf>
    <xf numFmtId="1" fontId="9" fillId="2" borderId="17" xfId="0" applyNumberFormat="1" applyFont="1" applyFill="1" applyBorder="1" applyAlignment="1">
      <alignment horizontal="center" vertical="center"/>
    </xf>
    <xf numFmtId="1" fontId="9" fillId="2" borderId="19" xfId="0" applyNumberFormat="1" applyFont="1" applyFill="1" applyBorder="1" applyAlignment="1">
      <alignment horizontal="center" vertical="center"/>
    </xf>
    <xf numFmtId="0" fontId="15" fillId="2" borderId="19" xfId="0" applyFont="1" applyFill="1" applyBorder="1" applyAlignment="1">
      <alignment horizontal="center" vertical="center"/>
    </xf>
    <xf numFmtId="0" fontId="15" fillId="2" borderId="22" xfId="0" applyFont="1" applyFill="1" applyBorder="1" applyAlignment="1">
      <alignment horizontal="center" vertical="center"/>
    </xf>
    <xf numFmtId="0" fontId="9" fillId="3" borderId="72" xfId="2" applyFont="1" applyFill="1" applyBorder="1" applyAlignment="1">
      <alignment horizontal="center" vertical="center" wrapText="1"/>
    </xf>
    <xf numFmtId="0" fontId="9" fillId="3" borderId="71" xfId="2" applyFont="1" applyFill="1" applyBorder="1" applyAlignment="1">
      <alignment horizontal="center" vertical="center" wrapText="1"/>
    </xf>
    <xf numFmtId="1" fontId="9" fillId="2" borderId="0" xfId="0" applyNumberFormat="1" applyFont="1" applyFill="1" applyBorder="1" applyAlignment="1">
      <alignment horizontal="center" vertical="center"/>
    </xf>
    <xf numFmtId="1" fontId="9" fillId="2" borderId="26" xfId="0" applyNumberFormat="1" applyFont="1" applyFill="1" applyBorder="1" applyAlignment="1">
      <alignment horizontal="center" vertical="center"/>
    </xf>
    <xf numFmtId="0" fontId="3" fillId="3" borderId="53" xfId="2" applyFont="1" applyFill="1" applyBorder="1" applyAlignment="1">
      <alignment horizontal="center" vertical="center"/>
    </xf>
    <xf numFmtId="0" fontId="3" fillId="3" borderId="54" xfId="2" applyFont="1" applyFill="1" applyBorder="1" applyAlignment="1">
      <alignment horizontal="center" vertical="center"/>
    </xf>
    <xf numFmtId="0" fontId="15" fillId="2" borderId="8" xfId="0" applyFont="1" applyFill="1" applyBorder="1" applyAlignment="1">
      <alignment horizontal="center" vertical="center"/>
    </xf>
    <xf numFmtId="0" fontId="15" fillId="2" borderId="12" xfId="0" applyFont="1" applyFill="1" applyBorder="1" applyAlignment="1">
      <alignment horizontal="center" vertical="center"/>
    </xf>
    <xf numFmtId="0" fontId="15" fillId="2" borderId="0" xfId="0" applyFont="1" applyFill="1" applyBorder="1" applyAlignment="1">
      <alignment horizontal="center" vertical="center"/>
    </xf>
    <xf numFmtId="0" fontId="15" fillId="2" borderId="4" xfId="0" applyFont="1" applyFill="1" applyBorder="1" applyAlignment="1">
      <alignment horizontal="center" vertical="center"/>
    </xf>
    <xf numFmtId="49" fontId="9" fillId="0" borderId="8" xfId="0" applyNumberFormat="1" applyFont="1" applyBorder="1" applyAlignment="1">
      <alignment horizontal="center" vertical="center"/>
    </xf>
    <xf numFmtId="49" fontId="9" fillId="0" borderId="9" xfId="0" applyNumberFormat="1" applyFont="1" applyBorder="1" applyAlignment="1">
      <alignment horizontal="center" vertical="center"/>
    </xf>
    <xf numFmtId="49" fontId="9" fillId="0" borderId="2" xfId="0" applyNumberFormat="1" applyFont="1" applyBorder="1" applyAlignment="1">
      <alignment horizontal="center" vertical="center"/>
    </xf>
    <xf numFmtId="0" fontId="4" fillId="0" borderId="7" xfId="0" applyFont="1" applyBorder="1"/>
    <xf numFmtId="0" fontId="3" fillId="2" borderId="58" xfId="0" applyFont="1" applyFill="1" applyBorder="1" applyAlignment="1">
      <alignment horizontal="center" vertical="center"/>
    </xf>
    <xf numFmtId="1" fontId="9" fillId="2" borderId="22" xfId="0" applyNumberFormat="1" applyFont="1" applyFill="1" applyBorder="1" applyAlignment="1">
      <alignment horizontal="center" vertical="center"/>
    </xf>
    <xf numFmtId="1" fontId="9" fillId="2" borderId="53" xfId="0" applyNumberFormat="1" applyFont="1" applyFill="1" applyBorder="1" applyAlignment="1">
      <alignment horizontal="center" vertical="center"/>
    </xf>
    <xf numFmtId="1" fontId="9" fillId="2" borderId="74" xfId="0" applyNumberFormat="1" applyFont="1" applyFill="1" applyBorder="1" applyAlignment="1">
      <alignment horizontal="center" vertical="center"/>
    </xf>
    <xf numFmtId="1" fontId="9" fillId="2" borderId="54" xfId="0" applyNumberFormat="1" applyFont="1" applyFill="1" applyBorder="1" applyAlignment="1">
      <alignment horizontal="center" vertical="center"/>
    </xf>
    <xf numFmtId="1" fontId="9" fillId="2" borderId="73" xfId="0" applyNumberFormat="1" applyFont="1" applyFill="1" applyBorder="1" applyAlignment="1">
      <alignment horizontal="center" vertical="center"/>
    </xf>
    <xf numFmtId="1" fontId="9" fillId="2" borderId="40" xfId="0" applyNumberFormat="1" applyFont="1" applyFill="1" applyBorder="1" applyAlignment="1">
      <alignment horizontal="center" vertical="center"/>
    </xf>
    <xf numFmtId="1" fontId="9" fillId="2" borderId="3" xfId="0" applyNumberFormat="1" applyFont="1" applyFill="1" applyBorder="1" applyAlignment="1">
      <alignment horizontal="center" vertical="center"/>
    </xf>
    <xf numFmtId="1" fontId="9" fillId="2" borderId="1" xfId="0" applyNumberFormat="1" applyFont="1" applyFill="1" applyBorder="1" applyAlignment="1">
      <alignment horizontal="center" vertical="center"/>
    </xf>
    <xf numFmtId="0" fontId="15" fillId="2" borderId="24" xfId="0" applyFont="1" applyFill="1" applyBorder="1" applyAlignment="1">
      <alignment horizontal="center" vertical="center"/>
    </xf>
    <xf numFmtId="1" fontId="9" fillId="0" borderId="0" xfId="0" applyNumberFormat="1" applyFont="1" applyBorder="1" applyAlignment="1">
      <alignment horizontal="left" vertical="center" wrapText="1"/>
    </xf>
    <xf numFmtId="0" fontId="4" fillId="0" borderId="0" xfId="0" applyFont="1" applyAlignment="1">
      <alignment horizontal="left" vertical="top"/>
    </xf>
    <xf numFmtId="0" fontId="4" fillId="0" borderId="0" xfId="0" applyFont="1" applyBorder="1" applyAlignment="1">
      <alignment horizontal="center" vertical="center"/>
    </xf>
    <xf numFmtId="0" fontId="4" fillId="0" borderId="65" xfId="0" applyFont="1" applyBorder="1" applyAlignment="1">
      <alignment horizontal="center"/>
    </xf>
    <xf numFmtId="0" fontId="0" fillId="0" borderId="17" xfId="0" applyFont="1" applyBorder="1" applyAlignment="1">
      <alignment horizontal="center" vertical="center" wrapText="1"/>
    </xf>
    <xf numFmtId="0" fontId="0" fillId="0" borderId="19" xfId="0" applyFont="1" applyBorder="1" applyAlignment="1">
      <alignment horizontal="center" vertical="center" wrapText="1"/>
    </xf>
    <xf numFmtId="0" fontId="0" fillId="0" borderId="22" xfId="0" applyFont="1" applyBorder="1" applyAlignment="1">
      <alignment horizontal="center" vertical="center" wrapText="1"/>
    </xf>
    <xf numFmtId="0" fontId="4" fillId="0" borderId="0" xfId="0" applyFont="1" applyAlignment="1">
      <alignment horizontal="left" vertical="center"/>
    </xf>
    <xf numFmtId="0" fontId="15" fillId="2" borderId="17" xfId="0" applyFont="1" applyFill="1" applyBorder="1" applyAlignment="1">
      <alignment horizontal="center" vertical="center" wrapText="1"/>
    </xf>
    <xf numFmtId="0" fontId="5" fillId="0" borderId="55" xfId="0" applyFont="1" applyBorder="1" applyAlignment="1">
      <alignment horizontal="center" vertical="center"/>
    </xf>
    <xf numFmtId="0" fontId="5" fillId="0" borderId="56" xfId="0" applyFont="1" applyBorder="1" applyAlignment="1">
      <alignment horizontal="center" vertical="center"/>
    </xf>
    <xf numFmtId="0" fontId="5" fillId="0" borderId="64" xfId="0" applyFont="1" applyBorder="1" applyAlignment="1">
      <alignment horizontal="center" vertical="center"/>
    </xf>
    <xf numFmtId="1" fontId="9" fillId="0" borderId="0" xfId="0" applyNumberFormat="1" applyFont="1" applyBorder="1" applyAlignment="1">
      <alignment horizontal="left" vertical="center"/>
    </xf>
    <xf numFmtId="0" fontId="9" fillId="0" borderId="0" xfId="0" applyFont="1" applyFill="1" applyAlignment="1"/>
    <xf numFmtId="0" fontId="15" fillId="0" borderId="37" xfId="2" applyFont="1" applyFill="1" applyBorder="1" applyAlignment="1">
      <alignment horizontal="center" vertical="center" wrapText="1"/>
    </xf>
    <xf numFmtId="0" fontId="15" fillId="0" borderId="47" xfId="2" applyFont="1" applyFill="1" applyBorder="1" applyAlignment="1">
      <alignment horizontal="center" vertical="center" wrapText="1"/>
    </xf>
    <xf numFmtId="0" fontId="4" fillId="0" borderId="0" xfId="0" applyFont="1" applyBorder="1" applyAlignment="1"/>
    <xf numFmtId="0" fontId="5" fillId="0" borderId="58" xfId="0" applyFont="1" applyBorder="1" applyAlignment="1">
      <alignment horizontal="center" vertical="center"/>
    </xf>
    <xf numFmtId="0" fontId="5" fillId="0" borderId="59" xfId="0" applyFont="1" applyBorder="1" applyAlignment="1">
      <alignment horizontal="center" vertical="center"/>
    </xf>
    <xf numFmtId="0" fontId="5" fillId="0" borderId="61" xfId="0" applyFont="1" applyBorder="1" applyAlignment="1">
      <alignment horizontal="center" vertical="center"/>
    </xf>
    <xf numFmtId="49" fontId="3" fillId="2" borderId="37" xfId="0" applyNumberFormat="1" applyFont="1" applyFill="1" applyBorder="1" applyAlignment="1">
      <alignment horizontal="center" vertical="center"/>
    </xf>
    <xf numFmtId="0" fontId="4" fillId="0" borderId="40" xfId="0" applyFont="1" applyBorder="1" applyAlignment="1">
      <alignment horizontal="center"/>
    </xf>
    <xf numFmtId="0" fontId="0" fillId="0" borderId="37" xfId="0" applyFont="1" applyBorder="1" applyAlignment="1">
      <alignment horizontal="center" vertical="center" wrapText="1"/>
    </xf>
    <xf numFmtId="0" fontId="0" fillId="0" borderId="48" xfId="0" applyFont="1" applyBorder="1" applyAlignment="1">
      <alignment horizontal="center" vertical="center" wrapText="1"/>
    </xf>
    <xf numFmtId="0" fontId="0" fillId="0" borderId="69" xfId="0" applyFont="1" applyBorder="1" applyAlignment="1">
      <alignment horizontal="center" vertical="center" wrapText="1"/>
    </xf>
    <xf numFmtId="0" fontId="15" fillId="2" borderId="37" xfId="0" applyFont="1" applyFill="1" applyBorder="1" applyAlignment="1">
      <alignment horizontal="center" vertical="center" wrapText="1"/>
    </xf>
    <xf numFmtId="49" fontId="39" fillId="0" borderId="1" xfId="0" applyNumberFormat="1" applyFont="1" applyFill="1" applyBorder="1" applyAlignment="1">
      <alignment horizontal="center" vertical="center"/>
    </xf>
    <xf numFmtId="49" fontId="39" fillId="0" borderId="1" xfId="0" applyNumberFormat="1" applyFont="1" applyBorder="1" applyAlignment="1">
      <alignment horizontal="center" vertical="center"/>
    </xf>
    <xf numFmtId="49" fontId="39" fillId="0" borderId="8" xfId="0" applyNumberFormat="1" applyFont="1" applyBorder="1" applyAlignment="1">
      <alignment horizontal="center" vertical="center"/>
    </xf>
    <xf numFmtId="49" fontId="39" fillId="0" borderId="9" xfId="0" applyNumberFormat="1" applyFont="1" applyBorder="1" applyAlignment="1">
      <alignment horizontal="center" vertical="center"/>
    </xf>
    <xf numFmtId="49" fontId="39" fillId="0" borderId="2" xfId="0" applyNumberFormat="1" applyFont="1" applyBorder="1" applyAlignment="1">
      <alignment horizontal="center" vertical="center"/>
    </xf>
    <xf numFmtId="49" fontId="40" fillId="0" borderId="1" xfId="0" applyNumberFormat="1" applyFont="1" applyBorder="1" applyAlignment="1">
      <alignment horizontal="center" vertical="center"/>
    </xf>
    <xf numFmtId="0" fontId="33" fillId="0" borderId="0" xfId="0" applyFont="1" applyBorder="1" applyAlignment="1">
      <alignment horizontal="left"/>
    </xf>
    <xf numFmtId="0" fontId="12" fillId="0" borderId="0" xfId="0" applyFont="1" applyBorder="1" applyAlignment="1">
      <alignment horizontal="left"/>
    </xf>
    <xf numFmtId="0" fontId="50" fillId="6" borderId="20" xfId="0" applyFont="1" applyFill="1" applyBorder="1" applyAlignment="1">
      <alignment horizontal="center" vertical="center"/>
    </xf>
    <xf numFmtId="0" fontId="1" fillId="6" borderId="1" xfId="0" applyFont="1" applyFill="1" applyBorder="1" applyAlignment="1">
      <alignment horizontal="center" vertical="center"/>
    </xf>
    <xf numFmtId="0" fontId="1" fillId="6" borderId="21" xfId="0" applyFont="1" applyFill="1" applyBorder="1" applyAlignment="1">
      <alignment horizontal="center" vertical="center"/>
    </xf>
    <xf numFmtId="0" fontId="3" fillId="6" borderId="20" xfId="0" applyFont="1" applyFill="1" applyBorder="1" applyAlignment="1">
      <alignment horizontal="center" vertical="center"/>
    </xf>
    <xf numFmtId="0" fontId="3" fillId="6" borderId="1" xfId="0" applyFont="1" applyFill="1" applyBorder="1" applyAlignment="1">
      <alignment horizontal="center" vertical="center"/>
    </xf>
    <xf numFmtId="0" fontId="3" fillId="6" borderId="21" xfId="0" applyFont="1" applyFill="1" applyBorder="1" applyAlignment="1">
      <alignment horizontal="center" vertical="center"/>
    </xf>
    <xf numFmtId="0" fontId="1" fillId="0" borderId="1" xfId="4" applyFont="1" applyBorder="1" applyAlignment="1">
      <alignment horizontal="center"/>
    </xf>
    <xf numFmtId="0" fontId="1" fillId="2" borderId="1" xfId="4" applyFont="1" applyFill="1" applyBorder="1" applyAlignment="1">
      <alignment horizontal="center" vertical="center"/>
    </xf>
    <xf numFmtId="0" fontId="1" fillId="2" borderId="21" xfId="4" applyFont="1" applyFill="1" applyBorder="1" applyAlignment="1">
      <alignment horizontal="center" vertical="center"/>
    </xf>
    <xf numFmtId="0" fontId="49" fillId="6" borderId="20" xfId="4" applyFont="1" applyFill="1" applyBorder="1" applyAlignment="1">
      <alignment horizontal="center" vertical="center" wrapText="1"/>
    </xf>
    <xf numFmtId="0" fontId="47" fillId="6" borderId="1" xfId="4" applyFont="1" applyFill="1" applyBorder="1" applyAlignment="1">
      <alignment horizontal="center" vertical="center"/>
    </xf>
    <xf numFmtId="0" fontId="47" fillId="6" borderId="21" xfId="4" applyFont="1" applyFill="1" applyBorder="1" applyAlignment="1">
      <alignment horizontal="center" vertical="center"/>
    </xf>
    <xf numFmtId="0" fontId="45" fillId="6" borderId="20" xfId="0" applyFont="1" applyFill="1" applyBorder="1" applyAlignment="1">
      <alignment horizontal="center" vertical="center"/>
    </xf>
    <xf numFmtId="0" fontId="45" fillId="6" borderId="1" xfId="0" applyFont="1" applyFill="1" applyBorder="1" applyAlignment="1">
      <alignment horizontal="center" vertical="center"/>
    </xf>
    <xf numFmtId="0" fontId="45" fillId="6" borderId="1" xfId="0" applyFont="1" applyFill="1" applyBorder="1" applyAlignment="1">
      <alignment horizontal="center"/>
    </xf>
    <xf numFmtId="0" fontId="45" fillId="6" borderId="21" xfId="0" applyFont="1" applyFill="1" applyBorder="1" applyAlignment="1">
      <alignment horizontal="center"/>
    </xf>
    <xf numFmtId="0" fontId="0" fillId="2" borderId="20" xfId="0" applyFill="1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0" fontId="0" fillId="2" borderId="8" xfId="0" applyFill="1" applyBorder="1" applyAlignment="1">
      <alignment horizontal="left" vertical="center" wrapText="1" indent="18"/>
    </xf>
    <xf numFmtId="0" fontId="0" fillId="2" borderId="9" xfId="0" applyFill="1" applyBorder="1" applyAlignment="1">
      <alignment horizontal="left" vertical="center" indent="18"/>
    </xf>
    <xf numFmtId="0" fontId="0" fillId="2" borderId="2" xfId="0" applyFill="1" applyBorder="1" applyAlignment="1">
      <alignment horizontal="left" vertical="center" indent="18"/>
    </xf>
    <xf numFmtId="0" fontId="0" fillId="2" borderId="8" xfId="0" applyFill="1" applyBorder="1" applyAlignment="1">
      <alignment horizontal="center" vertical="center" wrapText="1"/>
    </xf>
    <xf numFmtId="0" fontId="0" fillId="2" borderId="9" xfId="0" applyFill="1" applyBorder="1" applyAlignment="1">
      <alignment horizontal="center" vertical="center"/>
    </xf>
    <xf numFmtId="0" fontId="0" fillId="2" borderId="27" xfId="0" applyFill="1" applyBorder="1" applyAlignment="1">
      <alignment horizontal="center" vertical="center"/>
    </xf>
    <xf numFmtId="0" fontId="0" fillId="2" borderId="1" xfId="0" applyFill="1" applyBorder="1" applyAlignment="1">
      <alignment horizontal="center"/>
    </xf>
    <xf numFmtId="0" fontId="0" fillId="2" borderId="21" xfId="0" applyFill="1" applyBorder="1" applyAlignment="1">
      <alignment horizontal="center"/>
    </xf>
    <xf numFmtId="0" fontId="0" fillId="8" borderId="20" xfId="0" applyFill="1" applyBorder="1" applyAlignment="1">
      <alignment horizontal="center" vertical="center"/>
    </xf>
    <xf numFmtId="0" fontId="0" fillId="8" borderId="1" xfId="0" applyFill="1" applyBorder="1" applyAlignment="1">
      <alignment horizontal="center" vertical="center"/>
    </xf>
    <xf numFmtId="0" fontId="0" fillId="8" borderId="1" xfId="0" applyFill="1" applyBorder="1" applyAlignment="1">
      <alignment horizontal="center"/>
    </xf>
    <xf numFmtId="0" fontId="0" fillId="8" borderId="21" xfId="0" applyFill="1" applyBorder="1" applyAlignment="1">
      <alignment horizontal="center"/>
    </xf>
    <xf numFmtId="0" fontId="45" fillId="6" borderId="21" xfId="0" applyFont="1" applyFill="1" applyBorder="1" applyAlignment="1">
      <alignment horizontal="center" vertical="center"/>
    </xf>
    <xf numFmtId="0" fontId="0" fillId="8" borderId="1" xfId="0" applyFont="1" applyFill="1" applyBorder="1" applyAlignment="1">
      <alignment horizontal="center"/>
    </xf>
    <xf numFmtId="0" fontId="0" fillId="8" borderId="21" xfId="0" applyFont="1" applyFill="1" applyBorder="1" applyAlignment="1">
      <alignment horizontal="center"/>
    </xf>
    <xf numFmtId="0" fontId="0" fillId="2" borderId="20" xfId="0" applyFont="1" applyFill="1" applyBorder="1" applyAlignment="1">
      <alignment horizontal="center" vertical="center"/>
    </xf>
    <xf numFmtId="0" fontId="0" fillId="2" borderId="1" xfId="0" applyFont="1" applyFill="1" applyBorder="1" applyAlignment="1">
      <alignment horizontal="center" vertical="center"/>
    </xf>
    <xf numFmtId="0" fontId="0" fillId="2" borderId="8" xfId="0" applyFont="1" applyFill="1" applyBorder="1" applyAlignment="1">
      <alignment horizontal="center"/>
    </xf>
    <xf numFmtId="0" fontId="0" fillId="2" borderId="9" xfId="0" applyFont="1" applyFill="1" applyBorder="1" applyAlignment="1">
      <alignment horizontal="center"/>
    </xf>
    <xf numFmtId="0" fontId="0" fillId="2" borderId="27" xfId="0" applyFont="1" applyFill="1" applyBorder="1" applyAlignment="1">
      <alignment horizontal="center"/>
    </xf>
    <xf numFmtId="0" fontId="0" fillId="8" borderId="20" xfId="0" applyFont="1" applyFill="1" applyBorder="1" applyAlignment="1">
      <alignment horizontal="center" vertical="center"/>
    </xf>
    <xf numFmtId="0" fontId="0" fillId="8" borderId="1" xfId="0" applyFont="1" applyFill="1" applyBorder="1" applyAlignment="1">
      <alignment horizontal="center" vertical="center"/>
    </xf>
    <xf numFmtId="0" fontId="4" fillId="8" borderId="20" xfId="0" applyFont="1" applyFill="1" applyBorder="1" applyAlignment="1">
      <alignment horizontal="center" vertical="center"/>
    </xf>
    <xf numFmtId="0" fontId="4" fillId="8" borderId="1" xfId="0" applyFont="1" applyFill="1" applyBorder="1" applyAlignment="1">
      <alignment horizontal="center" vertical="center"/>
    </xf>
    <xf numFmtId="0" fontId="4" fillId="8" borderId="20" xfId="0" applyFont="1" applyFill="1" applyBorder="1" applyAlignment="1">
      <alignment horizontal="center" vertical="center" wrapText="1"/>
    </xf>
    <xf numFmtId="0" fontId="4" fillId="8" borderId="1" xfId="0" applyFont="1" applyFill="1" applyBorder="1" applyAlignment="1">
      <alignment horizontal="center" vertical="center" wrapText="1"/>
    </xf>
    <xf numFmtId="0" fontId="29" fillId="0" borderId="14" xfId="0" applyFont="1" applyBorder="1" applyAlignment="1">
      <alignment horizontal="center"/>
    </xf>
    <xf numFmtId="0" fontId="29" fillId="0" borderId="15" xfId="0" applyFont="1" applyBorder="1" applyAlignment="1">
      <alignment horizontal="center"/>
    </xf>
    <xf numFmtId="0" fontId="29" fillId="0" borderId="16" xfId="0" applyFont="1" applyBorder="1" applyAlignment="1">
      <alignment horizontal="center"/>
    </xf>
    <xf numFmtId="0" fontId="4" fillId="2" borderId="20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0" fillId="2" borderId="1" xfId="0" applyFont="1" applyFill="1" applyBorder="1" applyAlignment="1">
      <alignment horizontal="center"/>
    </xf>
    <xf numFmtId="0" fontId="0" fillId="2" borderId="21" xfId="0" applyFont="1" applyFill="1" applyBorder="1" applyAlignment="1">
      <alignment horizontal="center"/>
    </xf>
    <xf numFmtId="0" fontId="45" fillId="7" borderId="20" xfId="0" applyFont="1" applyFill="1" applyBorder="1" applyAlignment="1">
      <alignment horizontal="center" vertical="center"/>
    </xf>
    <xf numFmtId="0" fontId="45" fillId="7" borderId="1" xfId="0" applyFont="1" applyFill="1" applyBorder="1" applyAlignment="1">
      <alignment horizontal="center" vertical="center"/>
    </xf>
    <xf numFmtId="0" fontId="45" fillId="7" borderId="21" xfId="0" applyFont="1" applyFill="1" applyBorder="1" applyAlignment="1">
      <alignment horizontal="center" vertical="center"/>
    </xf>
    <xf numFmtId="0" fontId="29" fillId="0" borderId="33" xfId="0" applyFont="1" applyBorder="1" applyAlignment="1">
      <alignment horizontal="center"/>
    </xf>
    <xf numFmtId="0" fontId="29" fillId="0" borderId="34" xfId="0" applyFont="1" applyBorder="1" applyAlignment="1">
      <alignment horizontal="center"/>
    </xf>
    <xf numFmtId="0" fontId="52" fillId="0" borderId="11" xfId="0" applyFont="1" applyBorder="1" applyAlignment="1">
      <alignment horizontal="center" vertical="center" textRotation="90"/>
    </xf>
    <xf numFmtId="0" fontId="52" fillId="0" borderId="8" xfId="0" applyFont="1" applyBorder="1" applyAlignment="1">
      <alignment horizontal="center" vertical="center" textRotation="90"/>
    </xf>
    <xf numFmtId="0" fontId="0" fillId="2" borderId="0" xfId="0" applyFont="1" applyFill="1" applyBorder="1" applyAlignment="1">
      <alignment horizontal="center" vertical="center" wrapText="1"/>
    </xf>
    <xf numFmtId="0" fontId="29" fillId="2" borderId="0" xfId="0" applyFont="1" applyFill="1" applyBorder="1" applyAlignment="1">
      <alignment horizontal="center" vertical="center" wrapText="1"/>
    </xf>
    <xf numFmtId="0" fontId="45" fillId="2" borderId="0" xfId="0" applyFont="1" applyFill="1" applyBorder="1" applyAlignment="1">
      <alignment horizontal="center" vertical="center" wrapText="1"/>
    </xf>
    <xf numFmtId="2" fontId="45" fillId="2" borderId="41" xfId="0" applyNumberFormat="1" applyFont="1" applyFill="1" applyBorder="1" applyAlignment="1">
      <alignment horizontal="center" vertical="center"/>
    </xf>
    <xf numFmtId="2" fontId="45" fillId="2" borderId="49" xfId="0" applyNumberFormat="1" applyFont="1" applyFill="1" applyBorder="1" applyAlignment="1">
      <alignment horizontal="center" vertical="center"/>
    </xf>
    <xf numFmtId="2" fontId="45" fillId="2" borderId="18" xfId="0" applyNumberFormat="1" applyFont="1" applyFill="1" applyBorder="1" applyAlignment="1">
      <alignment horizontal="center" vertical="center"/>
    </xf>
    <xf numFmtId="0" fontId="0" fillId="2" borderId="40" xfId="0" applyFont="1" applyFill="1" applyBorder="1" applyAlignment="1">
      <alignment horizontal="center" vertical="center"/>
    </xf>
    <xf numFmtId="0" fontId="0" fillId="2" borderId="45" xfId="0" applyFont="1" applyFill="1" applyBorder="1" applyAlignment="1">
      <alignment horizontal="center" vertical="center"/>
    </xf>
    <xf numFmtId="0" fontId="0" fillId="2" borderId="57" xfId="0" applyFont="1" applyFill="1" applyBorder="1" applyAlignment="1">
      <alignment horizontal="center" vertical="center"/>
    </xf>
    <xf numFmtId="0" fontId="0" fillId="2" borderId="5" xfId="0" applyFont="1" applyFill="1" applyBorder="1" applyAlignment="1">
      <alignment horizontal="center" vertical="center" wrapText="1"/>
    </xf>
    <xf numFmtId="0" fontId="0" fillId="2" borderId="6" xfId="0" applyFont="1" applyFill="1" applyBorder="1" applyAlignment="1">
      <alignment horizontal="center" vertical="center"/>
    </xf>
    <xf numFmtId="0" fontId="0" fillId="2" borderId="3" xfId="0" applyFont="1" applyFill="1" applyBorder="1" applyAlignment="1">
      <alignment horizontal="center" vertical="center"/>
    </xf>
    <xf numFmtId="0" fontId="72" fillId="0" borderId="0" xfId="1" applyFont="1" applyBorder="1" applyAlignment="1">
      <alignment horizontal="center"/>
    </xf>
    <xf numFmtId="49" fontId="75" fillId="0" borderId="1" xfId="0" applyNumberFormat="1" applyFont="1" applyBorder="1" applyAlignment="1">
      <alignment horizontal="center" vertical="top" wrapText="1"/>
    </xf>
    <xf numFmtId="0" fontId="20" fillId="0" borderId="1" xfId="0" applyFont="1" applyBorder="1"/>
    <xf numFmtId="0" fontId="75" fillId="19" borderId="1" xfId="0" applyFont="1" applyFill="1" applyBorder="1" applyAlignment="1">
      <alignment horizontal="left" vertical="top" wrapText="1"/>
    </xf>
    <xf numFmtId="0" fontId="10" fillId="0" borderId="4" xfId="0" applyFont="1" applyBorder="1"/>
  </cellXfs>
  <cellStyles count="6">
    <cellStyle name="Обычный" xfId="0" builtinId="0"/>
    <cellStyle name="Обычный 2" xfId="1"/>
    <cellStyle name="Обычный 2 2" xfId="2"/>
    <cellStyle name="Обычный 3" xfId="3"/>
    <cellStyle name="Обычный 4" xfId="4"/>
    <cellStyle name="Обычный 6" xfId="5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.png"/><Relationship Id="rId7" Type="http://schemas.openxmlformats.org/officeDocument/2006/relationships/image" Target="../media/image20.jpeg"/><Relationship Id="rId2" Type="http://schemas.openxmlformats.org/officeDocument/2006/relationships/image" Target="../media/image17.png"/><Relationship Id="rId1" Type="http://schemas.openxmlformats.org/officeDocument/2006/relationships/image" Target="../media/image16.jpeg"/><Relationship Id="rId6" Type="http://schemas.openxmlformats.org/officeDocument/2006/relationships/image" Target="../media/image19.jpeg"/><Relationship Id="rId5" Type="http://schemas.openxmlformats.org/officeDocument/2006/relationships/image" Target="../media/image5.png"/><Relationship Id="rId4" Type="http://schemas.openxmlformats.org/officeDocument/2006/relationships/image" Target="../media/image25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7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7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7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0.jpeg"/><Relationship Id="rId2" Type="http://schemas.openxmlformats.org/officeDocument/2006/relationships/image" Target="../media/image29.jpeg"/><Relationship Id="rId1" Type="http://schemas.openxmlformats.org/officeDocument/2006/relationships/image" Target="../media/image28.jpeg"/><Relationship Id="rId4" Type="http://schemas.openxmlformats.org/officeDocument/2006/relationships/image" Target="../media/image31.jpe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&#1055;&#1056;&#1040;&#1049;&#1057;%20&#1051;&#1048;&#1057;&#1058;%20FOROOM%2013.07..2015.xls" TargetMode="Externa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5.png"/><Relationship Id="rId1" Type="http://schemas.openxmlformats.org/officeDocument/2006/relationships/image" Target="../media/image4.jpeg"/><Relationship Id="rId5" Type="http://schemas.openxmlformats.org/officeDocument/2006/relationships/image" Target="../media/image8.jpeg"/><Relationship Id="rId4" Type="http://schemas.openxmlformats.org/officeDocument/2006/relationships/image" Target="../media/image7.jpe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.jpeg"/><Relationship Id="rId3" Type="http://schemas.openxmlformats.org/officeDocument/2006/relationships/image" Target="../media/image6.jpeg"/><Relationship Id="rId7" Type="http://schemas.openxmlformats.org/officeDocument/2006/relationships/image" Target="../media/image12.jpeg"/><Relationship Id="rId2" Type="http://schemas.openxmlformats.org/officeDocument/2006/relationships/image" Target="../media/image5.png"/><Relationship Id="rId1" Type="http://schemas.openxmlformats.org/officeDocument/2006/relationships/image" Target="../media/image9.jpeg"/><Relationship Id="rId6" Type="http://schemas.openxmlformats.org/officeDocument/2006/relationships/image" Target="../media/image11.jpeg"/><Relationship Id="rId5" Type="http://schemas.openxmlformats.org/officeDocument/2006/relationships/image" Target="../media/image7.jpeg"/><Relationship Id="rId4" Type="http://schemas.openxmlformats.org/officeDocument/2006/relationships/image" Target="../media/image10.jpe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15.jpeg"/><Relationship Id="rId1" Type="http://schemas.openxmlformats.org/officeDocument/2006/relationships/image" Target="../media/image14.jpeg"/><Relationship Id="rId6" Type="http://schemas.openxmlformats.org/officeDocument/2006/relationships/image" Target="../media/image8.jpeg"/><Relationship Id="rId5" Type="http://schemas.openxmlformats.org/officeDocument/2006/relationships/image" Target="../media/image7.jpeg"/><Relationship Id="rId4" Type="http://schemas.openxmlformats.org/officeDocument/2006/relationships/image" Target="../media/image6.jpe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.png"/><Relationship Id="rId2" Type="http://schemas.openxmlformats.org/officeDocument/2006/relationships/image" Target="../media/image17.png"/><Relationship Id="rId1" Type="http://schemas.openxmlformats.org/officeDocument/2006/relationships/image" Target="../media/image16.jpeg"/><Relationship Id="rId6" Type="http://schemas.openxmlformats.org/officeDocument/2006/relationships/image" Target="../media/image20.jpeg"/><Relationship Id="rId5" Type="http://schemas.openxmlformats.org/officeDocument/2006/relationships/image" Target="../media/image19.jpeg"/><Relationship Id="rId4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3" Type="http://schemas.openxmlformats.org/officeDocument/2006/relationships/image" Target="../media/image21.png"/><Relationship Id="rId7" Type="http://schemas.openxmlformats.org/officeDocument/2006/relationships/image" Target="../media/image24.png"/><Relationship Id="rId2" Type="http://schemas.openxmlformats.org/officeDocument/2006/relationships/image" Target="../media/image17.png"/><Relationship Id="rId1" Type="http://schemas.openxmlformats.org/officeDocument/2006/relationships/image" Target="../media/image16.jpeg"/><Relationship Id="rId6" Type="http://schemas.openxmlformats.org/officeDocument/2006/relationships/image" Target="../media/image18.png"/><Relationship Id="rId5" Type="http://schemas.openxmlformats.org/officeDocument/2006/relationships/image" Target="../media/image23.png"/><Relationship Id="rId10" Type="http://schemas.openxmlformats.org/officeDocument/2006/relationships/image" Target="../media/image20.jpeg"/><Relationship Id="rId4" Type="http://schemas.openxmlformats.org/officeDocument/2006/relationships/image" Target="../media/image22.png"/><Relationship Id="rId9" Type="http://schemas.openxmlformats.org/officeDocument/2006/relationships/image" Target="../media/image19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.png"/><Relationship Id="rId7" Type="http://schemas.openxmlformats.org/officeDocument/2006/relationships/image" Target="../media/image26.jpeg"/><Relationship Id="rId2" Type="http://schemas.openxmlformats.org/officeDocument/2006/relationships/image" Target="../media/image17.png"/><Relationship Id="rId1" Type="http://schemas.openxmlformats.org/officeDocument/2006/relationships/image" Target="../media/image16.jpeg"/><Relationship Id="rId6" Type="http://schemas.openxmlformats.org/officeDocument/2006/relationships/image" Target="../media/image19.jpeg"/><Relationship Id="rId5" Type="http://schemas.openxmlformats.org/officeDocument/2006/relationships/image" Target="../media/image5.png"/><Relationship Id="rId4" Type="http://schemas.openxmlformats.org/officeDocument/2006/relationships/image" Target="../media/image2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381000</xdr:colOff>
      <xdr:row>1</xdr:row>
      <xdr:rowOff>47625</xdr:rowOff>
    </xdr:from>
    <xdr:to>
      <xdr:col>8</xdr:col>
      <xdr:colOff>1229351</xdr:colOff>
      <xdr:row>3</xdr:row>
      <xdr:rowOff>28575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72525" y="314325"/>
          <a:ext cx="1457951" cy="47625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76200</xdr:colOff>
      <xdr:row>0</xdr:row>
      <xdr:rowOff>38100</xdr:rowOff>
    </xdr:from>
    <xdr:to>
      <xdr:col>22</xdr:col>
      <xdr:colOff>577382</xdr:colOff>
      <xdr:row>2</xdr:row>
      <xdr:rowOff>161925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25550" y="38100"/>
          <a:ext cx="1720382" cy="619125"/>
        </a:xfrm>
        <a:prstGeom prst="rect">
          <a:avLst/>
        </a:prstGeom>
      </xdr:spPr>
    </xdr:pic>
    <xdr:clientData/>
  </xdr:twoCellAnchor>
  <xdr:twoCellAnchor editAs="oneCell">
    <xdr:from>
      <xdr:col>1</xdr:col>
      <xdr:colOff>3345130</xdr:colOff>
      <xdr:row>90</xdr:row>
      <xdr:rowOff>41484</xdr:rowOff>
    </xdr:from>
    <xdr:to>
      <xdr:col>2</xdr:col>
      <xdr:colOff>6623</xdr:colOff>
      <xdr:row>90</xdr:row>
      <xdr:rowOff>149016</xdr:rowOff>
    </xdr:to>
    <xdr:pic>
      <xdr:nvPicPr>
        <xdr:cNvPr id="3" name="Рисунок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6480" y="15129084"/>
          <a:ext cx="4768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3326080</xdr:colOff>
      <xdr:row>94</xdr:row>
      <xdr:rowOff>60534</xdr:rowOff>
    </xdr:from>
    <xdr:to>
      <xdr:col>2</xdr:col>
      <xdr:colOff>6623</xdr:colOff>
      <xdr:row>94</xdr:row>
      <xdr:rowOff>168066</xdr:rowOff>
    </xdr:to>
    <xdr:pic>
      <xdr:nvPicPr>
        <xdr:cNvPr id="4" name="Рисунок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6480" y="15948234"/>
          <a:ext cx="4768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3326080</xdr:colOff>
      <xdr:row>98</xdr:row>
      <xdr:rowOff>51009</xdr:rowOff>
    </xdr:from>
    <xdr:to>
      <xdr:col>2</xdr:col>
      <xdr:colOff>5666</xdr:colOff>
      <xdr:row>98</xdr:row>
      <xdr:rowOff>158541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6480" y="16938834"/>
          <a:ext cx="3811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3326080</xdr:colOff>
      <xdr:row>99</xdr:row>
      <xdr:rowOff>70059</xdr:rowOff>
    </xdr:from>
    <xdr:to>
      <xdr:col>2</xdr:col>
      <xdr:colOff>6623</xdr:colOff>
      <xdr:row>99</xdr:row>
      <xdr:rowOff>177591</xdr:rowOff>
    </xdr:to>
    <xdr:pic>
      <xdr:nvPicPr>
        <xdr:cNvPr id="6" name="Рисунок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6480" y="17357934"/>
          <a:ext cx="4768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3335605</xdr:colOff>
      <xdr:row>100</xdr:row>
      <xdr:rowOff>70059</xdr:rowOff>
    </xdr:from>
    <xdr:to>
      <xdr:col>2</xdr:col>
      <xdr:colOff>5666</xdr:colOff>
      <xdr:row>100</xdr:row>
      <xdr:rowOff>177591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6480" y="17757984"/>
          <a:ext cx="3811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3335605</xdr:colOff>
      <xdr:row>101</xdr:row>
      <xdr:rowOff>60534</xdr:rowOff>
    </xdr:from>
    <xdr:to>
      <xdr:col>2</xdr:col>
      <xdr:colOff>6623</xdr:colOff>
      <xdr:row>101</xdr:row>
      <xdr:rowOff>168066</xdr:rowOff>
    </xdr:to>
    <xdr:pic>
      <xdr:nvPicPr>
        <xdr:cNvPr id="8" name="Рисунок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6480" y="17948484"/>
          <a:ext cx="4768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3335605</xdr:colOff>
      <xdr:row>103</xdr:row>
      <xdr:rowOff>60534</xdr:rowOff>
    </xdr:from>
    <xdr:to>
      <xdr:col>2</xdr:col>
      <xdr:colOff>5666</xdr:colOff>
      <xdr:row>103</xdr:row>
      <xdr:rowOff>168066</xdr:rowOff>
    </xdr:to>
    <xdr:pic>
      <xdr:nvPicPr>
        <xdr:cNvPr id="9" name="Рисунок 6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6480" y="18348534"/>
          <a:ext cx="3811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</xdr:col>
      <xdr:colOff>3326080</xdr:colOff>
      <xdr:row>99</xdr:row>
      <xdr:rowOff>51009</xdr:rowOff>
    </xdr:from>
    <xdr:ext cx="796" cy="107532"/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6480" y="17338884"/>
          <a:ext cx="796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3326080</xdr:colOff>
      <xdr:row>100</xdr:row>
      <xdr:rowOff>51009</xdr:rowOff>
    </xdr:from>
    <xdr:ext cx="796" cy="107532"/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6480" y="17738934"/>
          <a:ext cx="796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3326080</xdr:colOff>
      <xdr:row>101</xdr:row>
      <xdr:rowOff>51009</xdr:rowOff>
    </xdr:from>
    <xdr:ext cx="796" cy="107532"/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6480" y="17938959"/>
          <a:ext cx="796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</xdr:col>
      <xdr:colOff>3335605</xdr:colOff>
      <xdr:row>104</xdr:row>
      <xdr:rowOff>60534</xdr:rowOff>
    </xdr:from>
    <xdr:to>
      <xdr:col>2</xdr:col>
      <xdr:colOff>6623</xdr:colOff>
      <xdr:row>104</xdr:row>
      <xdr:rowOff>168066</xdr:rowOff>
    </xdr:to>
    <xdr:pic>
      <xdr:nvPicPr>
        <xdr:cNvPr id="13" name="Рисунок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6480" y="18748584"/>
          <a:ext cx="4768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3335605</xdr:colOff>
      <xdr:row>105</xdr:row>
      <xdr:rowOff>60534</xdr:rowOff>
    </xdr:from>
    <xdr:to>
      <xdr:col>2</xdr:col>
      <xdr:colOff>5666</xdr:colOff>
      <xdr:row>105</xdr:row>
      <xdr:rowOff>168066</xdr:rowOff>
    </xdr:to>
    <xdr:pic>
      <xdr:nvPicPr>
        <xdr:cNvPr id="14" name="Рисунок 6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6480" y="19148634"/>
          <a:ext cx="3811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3345130</xdr:colOff>
      <xdr:row>98</xdr:row>
      <xdr:rowOff>41484</xdr:rowOff>
    </xdr:from>
    <xdr:to>
      <xdr:col>2</xdr:col>
      <xdr:colOff>4506</xdr:colOff>
      <xdr:row>98</xdr:row>
      <xdr:rowOff>149016</xdr:rowOff>
    </xdr:to>
    <xdr:pic>
      <xdr:nvPicPr>
        <xdr:cNvPr id="15" name="Рисунок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2780" y="15576759"/>
          <a:ext cx="2651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3326080</xdr:colOff>
      <xdr:row>102</xdr:row>
      <xdr:rowOff>60534</xdr:rowOff>
    </xdr:from>
    <xdr:to>
      <xdr:col>2</xdr:col>
      <xdr:colOff>4506</xdr:colOff>
      <xdr:row>102</xdr:row>
      <xdr:rowOff>168066</xdr:rowOff>
    </xdr:to>
    <xdr:pic>
      <xdr:nvPicPr>
        <xdr:cNvPr id="16" name="Рисунок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73730" y="16405434"/>
          <a:ext cx="2651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3326080</xdr:colOff>
      <xdr:row>106</xdr:row>
      <xdr:rowOff>51009</xdr:rowOff>
    </xdr:from>
    <xdr:to>
      <xdr:col>2</xdr:col>
      <xdr:colOff>3177</xdr:colOff>
      <xdr:row>106</xdr:row>
      <xdr:rowOff>158541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73730" y="17205534"/>
          <a:ext cx="796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3326080</xdr:colOff>
      <xdr:row>107</xdr:row>
      <xdr:rowOff>70059</xdr:rowOff>
    </xdr:from>
    <xdr:to>
      <xdr:col>2</xdr:col>
      <xdr:colOff>4506</xdr:colOff>
      <xdr:row>107</xdr:row>
      <xdr:rowOff>177591</xdr:rowOff>
    </xdr:to>
    <xdr:pic>
      <xdr:nvPicPr>
        <xdr:cNvPr id="18" name="Рисунок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73730" y="17424609"/>
          <a:ext cx="2651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3335605</xdr:colOff>
      <xdr:row>108</xdr:row>
      <xdr:rowOff>70059</xdr:rowOff>
    </xdr:from>
    <xdr:to>
      <xdr:col>2</xdr:col>
      <xdr:colOff>3177</xdr:colOff>
      <xdr:row>108</xdr:row>
      <xdr:rowOff>177591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83255" y="17624634"/>
          <a:ext cx="796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3335605</xdr:colOff>
      <xdr:row>109</xdr:row>
      <xdr:rowOff>60534</xdr:rowOff>
    </xdr:from>
    <xdr:to>
      <xdr:col>2</xdr:col>
      <xdr:colOff>4506</xdr:colOff>
      <xdr:row>109</xdr:row>
      <xdr:rowOff>168066</xdr:rowOff>
    </xdr:to>
    <xdr:pic>
      <xdr:nvPicPr>
        <xdr:cNvPr id="20" name="Рисунок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83255" y="17815134"/>
          <a:ext cx="2651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3335605</xdr:colOff>
      <xdr:row>111</xdr:row>
      <xdr:rowOff>60534</xdr:rowOff>
    </xdr:from>
    <xdr:to>
      <xdr:col>2</xdr:col>
      <xdr:colOff>3177</xdr:colOff>
      <xdr:row>111</xdr:row>
      <xdr:rowOff>168066</xdr:rowOff>
    </xdr:to>
    <xdr:pic>
      <xdr:nvPicPr>
        <xdr:cNvPr id="21" name="Рисунок 6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83255" y="18224709"/>
          <a:ext cx="796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</xdr:col>
      <xdr:colOff>3326080</xdr:colOff>
      <xdr:row>107</xdr:row>
      <xdr:rowOff>51009</xdr:rowOff>
    </xdr:from>
    <xdr:ext cx="796" cy="107532"/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73730" y="17405559"/>
          <a:ext cx="796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3326080</xdr:colOff>
      <xdr:row>108</xdr:row>
      <xdr:rowOff>51009</xdr:rowOff>
    </xdr:from>
    <xdr:ext cx="796" cy="107532"/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73730" y="17605584"/>
          <a:ext cx="796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3326080</xdr:colOff>
      <xdr:row>109</xdr:row>
      <xdr:rowOff>51009</xdr:rowOff>
    </xdr:from>
    <xdr:ext cx="796" cy="107532"/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73730" y="17805609"/>
          <a:ext cx="796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</xdr:col>
      <xdr:colOff>3335605</xdr:colOff>
      <xdr:row>112</xdr:row>
      <xdr:rowOff>60534</xdr:rowOff>
    </xdr:from>
    <xdr:to>
      <xdr:col>2</xdr:col>
      <xdr:colOff>4506</xdr:colOff>
      <xdr:row>112</xdr:row>
      <xdr:rowOff>168066</xdr:rowOff>
    </xdr:to>
    <xdr:pic>
      <xdr:nvPicPr>
        <xdr:cNvPr id="25" name="Рисунок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83255" y="18424734"/>
          <a:ext cx="2651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3533775</xdr:colOff>
      <xdr:row>29</xdr:row>
      <xdr:rowOff>333375</xdr:rowOff>
    </xdr:from>
    <xdr:to>
      <xdr:col>2</xdr:col>
      <xdr:colOff>2117</xdr:colOff>
      <xdr:row>30</xdr:row>
      <xdr:rowOff>2286</xdr:rowOff>
    </xdr:to>
    <xdr:pic>
      <xdr:nvPicPr>
        <xdr:cNvPr id="26" name="Рисунок 31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81425" y="6219825"/>
          <a:ext cx="2117" cy="22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3640667</xdr:colOff>
      <xdr:row>28</xdr:row>
      <xdr:rowOff>31750</xdr:rowOff>
    </xdr:from>
    <xdr:to>
      <xdr:col>2</xdr:col>
      <xdr:colOff>4066</xdr:colOff>
      <xdr:row>28</xdr:row>
      <xdr:rowOff>183700</xdr:rowOff>
    </xdr:to>
    <xdr:pic>
      <xdr:nvPicPr>
        <xdr:cNvPr id="27" name="Рисунок 31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93067" y="5870575"/>
          <a:ext cx="0" cy="15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3533775</xdr:colOff>
      <xdr:row>29</xdr:row>
      <xdr:rowOff>333375</xdr:rowOff>
    </xdr:from>
    <xdr:to>
      <xdr:col>2</xdr:col>
      <xdr:colOff>2118</xdr:colOff>
      <xdr:row>30</xdr:row>
      <xdr:rowOff>2286</xdr:rowOff>
    </xdr:to>
    <xdr:pic>
      <xdr:nvPicPr>
        <xdr:cNvPr id="28" name="Рисунок 31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81425" y="6219825"/>
          <a:ext cx="0" cy="22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6405730</xdr:colOff>
      <xdr:row>33</xdr:row>
      <xdr:rowOff>6273</xdr:rowOff>
    </xdr:from>
    <xdr:to>
      <xdr:col>2</xdr:col>
      <xdr:colOff>0</xdr:colOff>
      <xdr:row>33</xdr:row>
      <xdr:rowOff>6273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86355" y="6835698"/>
          <a:ext cx="459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6405730</xdr:colOff>
      <xdr:row>37</xdr:row>
      <xdr:rowOff>21513</xdr:rowOff>
    </xdr:from>
    <xdr:to>
      <xdr:col>2</xdr:col>
      <xdr:colOff>0</xdr:colOff>
      <xdr:row>37</xdr:row>
      <xdr:rowOff>21513</xdr:rowOff>
    </xdr:to>
    <xdr:pic>
      <xdr:nvPicPr>
        <xdr:cNvPr id="30" name="Рисунок 1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86355" y="7851063"/>
          <a:ext cx="459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3640667</xdr:colOff>
      <xdr:row>28</xdr:row>
      <xdr:rowOff>31750</xdr:rowOff>
    </xdr:from>
    <xdr:to>
      <xdr:col>2</xdr:col>
      <xdr:colOff>4067</xdr:colOff>
      <xdr:row>28</xdr:row>
      <xdr:rowOff>183700</xdr:rowOff>
    </xdr:to>
    <xdr:pic>
      <xdr:nvPicPr>
        <xdr:cNvPr id="31" name="Рисунок 31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93067" y="5870575"/>
          <a:ext cx="1950" cy="15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3640667</xdr:colOff>
      <xdr:row>33</xdr:row>
      <xdr:rowOff>31750</xdr:rowOff>
    </xdr:from>
    <xdr:to>
      <xdr:col>2</xdr:col>
      <xdr:colOff>4067</xdr:colOff>
      <xdr:row>33</xdr:row>
      <xdr:rowOff>183700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93067" y="6861175"/>
          <a:ext cx="1950" cy="15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3640667</xdr:colOff>
      <xdr:row>36</xdr:row>
      <xdr:rowOff>31750</xdr:rowOff>
    </xdr:from>
    <xdr:to>
      <xdr:col>2</xdr:col>
      <xdr:colOff>4067</xdr:colOff>
      <xdr:row>36</xdr:row>
      <xdr:rowOff>183700</xdr:rowOff>
    </xdr:to>
    <xdr:pic>
      <xdr:nvPicPr>
        <xdr:cNvPr id="33" name="Рисунок 31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93067" y="7661275"/>
          <a:ext cx="1950" cy="15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3640667</xdr:colOff>
      <xdr:row>37</xdr:row>
      <xdr:rowOff>31750</xdr:rowOff>
    </xdr:from>
    <xdr:to>
      <xdr:col>2</xdr:col>
      <xdr:colOff>4067</xdr:colOff>
      <xdr:row>37</xdr:row>
      <xdr:rowOff>183700</xdr:rowOff>
    </xdr:to>
    <xdr:pic>
      <xdr:nvPicPr>
        <xdr:cNvPr id="34" name="Рисунок 31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93067" y="7861300"/>
          <a:ext cx="1950" cy="15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3640667</xdr:colOff>
      <xdr:row>38</xdr:row>
      <xdr:rowOff>31750</xdr:rowOff>
    </xdr:from>
    <xdr:to>
      <xdr:col>2</xdr:col>
      <xdr:colOff>4067</xdr:colOff>
      <xdr:row>38</xdr:row>
      <xdr:rowOff>183700</xdr:rowOff>
    </xdr:to>
    <xdr:pic>
      <xdr:nvPicPr>
        <xdr:cNvPr id="35" name="Рисунок 31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93067" y="8251825"/>
          <a:ext cx="1950" cy="15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3640667</xdr:colOff>
      <xdr:row>39</xdr:row>
      <xdr:rowOff>31750</xdr:rowOff>
    </xdr:from>
    <xdr:to>
      <xdr:col>2</xdr:col>
      <xdr:colOff>4067</xdr:colOff>
      <xdr:row>39</xdr:row>
      <xdr:rowOff>183700</xdr:rowOff>
    </xdr:to>
    <xdr:pic>
      <xdr:nvPicPr>
        <xdr:cNvPr id="36" name="Рисунок 31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93067" y="8451850"/>
          <a:ext cx="1950" cy="15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3640667</xdr:colOff>
      <xdr:row>41</xdr:row>
      <xdr:rowOff>31750</xdr:rowOff>
    </xdr:from>
    <xdr:to>
      <xdr:col>2</xdr:col>
      <xdr:colOff>4067</xdr:colOff>
      <xdr:row>41</xdr:row>
      <xdr:rowOff>183700</xdr:rowOff>
    </xdr:to>
    <xdr:pic>
      <xdr:nvPicPr>
        <xdr:cNvPr id="37" name="Рисунок 31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93067" y="8851900"/>
          <a:ext cx="1950" cy="15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3672417</xdr:colOff>
      <xdr:row>68</xdr:row>
      <xdr:rowOff>21167</xdr:rowOff>
    </xdr:from>
    <xdr:to>
      <xdr:col>2</xdr:col>
      <xdr:colOff>3342</xdr:colOff>
      <xdr:row>68</xdr:row>
      <xdr:rowOff>173117</xdr:rowOff>
    </xdr:to>
    <xdr:pic>
      <xdr:nvPicPr>
        <xdr:cNvPr id="38" name="Рисунок 31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86717" y="9450917"/>
          <a:ext cx="7575" cy="15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3640667</xdr:colOff>
      <xdr:row>70</xdr:row>
      <xdr:rowOff>31750</xdr:rowOff>
    </xdr:from>
    <xdr:to>
      <xdr:col>2</xdr:col>
      <xdr:colOff>4067</xdr:colOff>
      <xdr:row>70</xdr:row>
      <xdr:rowOff>183700</xdr:rowOff>
    </xdr:to>
    <xdr:pic>
      <xdr:nvPicPr>
        <xdr:cNvPr id="39" name="Рисунок 31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93067" y="9861550"/>
          <a:ext cx="1950" cy="15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3640667</xdr:colOff>
      <xdr:row>72</xdr:row>
      <xdr:rowOff>31750</xdr:rowOff>
    </xdr:from>
    <xdr:to>
      <xdr:col>2</xdr:col>
      <xdr:colOff>4067</xdr:colOff>
      <xdr:row>72</xdr:row>
      <xdr:rowOff>183700</xdr:rowOff>
    </xdr:to>
    <xdr:pic>
      <xdr:nvPicPr>
        <xdr:cNvPr id="40" name="Рисунок 31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93067" y="10261600"/>
          <a:ext cx="1950" cy="15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3640667</xdr:colOff>
      <xdr:row>76</xdr:row>
      <xdr:rowOff>31750</xdr:rowOff>
    </xdr:from>
    <xdr:to>
      <xdr:col>2</xdr:col>
      <xdr:colOff>4067</xdr:colOff>
      <xdr:row>76</xdr:row>
      <xdr:rowOff>183700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93067" y="11061700"/>
          <a:ext cx="1950" cy="15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29</xdr:col>
      <xdr:colOff>4127500</xdr:colOff>
      <xdr:row>37</xdr:row>
      <xdr:rowOff>0</xdr:rowOff>
    </xdr:from>
    <xdr:to>
      <xdr:col>30</xdr:col>
      <xdr:colOff>21334</xdr:colOff>
      <xdr:row>38</xdr:row>
      <xdr:rowOff>23846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05175" y="7829550"/>
          <a:ext cx="18159" cy="414371"/>
        </a:xfrm>
        <a:prstGeom prst="rect">
          <a:avLst/>
        </a:prstGeom>
      </xdr:spPr>
    </xdr:pic>
    <xdr:clientData/>
  </xdr:twoCellAnchor>
  <xdr:twoCellAnchor>
    <xdr:from>
      <xdr:col>29</xdr:col>
      <xdr:colOff>4127500</xdr:colOff>
      <xdr:row>38</xdr:row>
      <xdr:rowOff>0</xdr:rowOff>
    </xdr:from>
    <xdr:to>
      <xdr:col>30</xdr:col>
      <xdr:colOff>21334</xdr:colOff>
      <xdr:row>39</xdr:row>
      <xdr:rowOff>23846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05175" y="8220075"/>
          <a:ext cx="18159" cy="223871"/>
        </a:xfrm>
        <a:prstGeom prst="rect">
          <a:avLst/>
        </a:prstGeom>
      </xdr:spPr>
    </xdr:pic>
    <xdr:clientData/>
  </xdr:twoCellAnchor>
  <xdr:twoCellAnchor>
    <xdr:from>
      <xdr:col>29</xdr:col>
      <xdr:colOff>4127500</xdr:colOff>
      <xdr:row>38</xdr:row>
      <xdr:rowOff>0</xdr:rowOff>
    </xdr:from>
    <xdr:to>
      <xdr:col>30</xdr:col>
      <xdr:colOff>21334</xdr:colOff>
      <xdr:row>39</xdr:row>
      <xdr:rowOff>23846</xdr:rowOff>
    </xdr:to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05175" y="8220075"/>
          <a:ext cx="18159" cy="223871"/>
        </a:xfrm>
        <a:prstGeom prst="rect">
          <a:avLst/>
        </a:prstGeom>
      </xdr:spPr>
    </xdr:pic>
    <xdr:clientData/>
  </xdr:twoCellAnchor>
  <xdr:twoCellAnchor>
    <xdr:from>
      <xdr:col>29</xdr:col>
      <xdr:colOff>4127500</xdr:colOff>
      <xdr:row>41</xdr:row>
      <xdr:rowOff>0</xdr:rowOff>
    </xdr:from>
    <xdr:to>
      <xdr:col>30</xdr:col>
      <xdr:colOff>21334</xdr:colOff>
      <xdr:row>41</xdr:row>
      <xdr:rowOff>23846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05175" y="8820150"/>
          <a:ext cx="18159" cy="23846"/>
        </a:xfrm>
        <a:prstGeom prst="rect">
          <a:avLst/>
        </a:prstGeom>
      </xdr:spPr>
    </xdr:pic>
    <xdr:clientData/>
  </xdr:twoCellAnchor>
  <xdr:twoCellAnchor>
    <xdr:from>
      <xdr:col>29</xdr:col>
      <xdr:colOff>4127500</xdr:colOff>
      <xdr:row>41</xdr:row>
      <xdr:rowOff>0</xdr:rowOff>
    </xdr:from>
    <xdr:to>
      <xdr:col>30</xdr:col>
      <xdr:colOff>21334</xdr:colOff>
      <xdr:row>66</xdr:row>
      <xdr:rowOff>23846</xdr:rowOff>
    </xdr:to>
    <xdr:pic>
      <xdr:nvPicPr>
        <xdr:cNvPr id="46" name="Рисунок 45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05175" y="8820150"/>
          <a:ext cx="18159" cy="223871"/>
        </a:xfrm>
        <a:prstGeom prst="rect">
          <a:avLst/>
        </a:prstGeom>
      </xdr:spPr>
    </xdr:pic>
    <xdr:clientData/>
  </xdr:twoCellAnchor>
  <xdr:twoCellAnchor>
    <xdr:from>
      <xdr:col>29</xdr:col>
      <xdr:colOff>4127500</xdr:colOff>
      <xdr:row>41</xdr:row>
      <xdr:rowOff>0</xdr:rowOff>
    </xdr:from>
    <xdr:to>
      <xdr:col>30</xdr:col>
      <xdr:colOff>21334</xdr:colOff>
      <xdr:row>66</xdr:row>
      <xdr:rowOff>23846</xdr:rowOff>
    </xdr:to>
    <xdr:pic>
      <xdr:nvPicPr>
        <xdr:cNvPr id="47" name="Рисунок 46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05175" y="8820150"/>
          <a:ext cx="18159" cy="223871"/>
        </a:xfrm>
        <a:prstGeom prst="rect">
          <a:avLst/>
        </a:prstGeom>
      </xdr:spPr>
    </xdr:pic>
    <xdr:clientData/>
  </xdr:twoCellAnchor>
  <xdr:oneCellAnchor>
    <xdr:from>
      <xdr:col>1</xdr:col>
      <xdr:colOff>3640667</xdr:colOff>
      <xdr:row>77</xdr:row>
      <xdr:rowOff>31750</xdr:rowOff>
    </xdr:from>
    <xdr:ext cx="4066" cy="151950"/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93067" y="11252200"/>
          <a:ext cx="4066" cy="15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190500</xdr:colOff>
      <xdr:row>0</xdr:row>
      <xdr:rowOff>38100</xdr:rowOff>
    </xdr:from>
    <xdr:to>
      <xdr:col>21</xdr:col>
      <xdr:colOff>573087</xdr:colOff>
      <xdr:row>2</xdr:row>
      <xdr:rowOff>198749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92050" y="38100"/>
          <a:ext cx="992188" cy="655949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171450</xdr:colOff>
      <xdr:row>0</xdr:row>
      <xdr:rowOff>38100</xdr:rowOff>
    </xdr:from>
    <xdr:to>
      <xdr:col>21</xdr:col>
      <xdr:colOff>198438</xdr:colOff>
      <xdr:row>3</xdr:row>
      <xdr:rowOff>60636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1775" y="38100"/>
          <a:ext cx="989013" cy="651186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22</xdr:col>
      <xdr:colOff>285750</xdr:colOff>
      <xdr:row>0</xdr:row>
      <xdr:rowOff>28575</xdr:rowOff>
    </xdr:from>
    <xdr:to>
      <xdr:col>24</xdr:col>
      <xdr:colOff>398463</xdr:colOff>
      <xdr:row>2</xdr:row>
      <xdr:rowOff>184461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1775" y="28575"/>
          <a:ext cx="989013" cy="651186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2905125</xdr:colOff>
      <xdr:row>3</xdr:row>
      <xdr:rowOff>142875</xdr:rowOff>
    </xdr:from>
    <xdr:to>
      <xdr:col>4</xdr:col>
      <xdr:colOff>4363076</xdr:colOff>
      <xdr:row>6</xdr:row>
      <xdr:rowOff>19050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53125" y="971550"/>
          <a:ext cx="1457951" cy="47625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409747</xdr:colOff>
      <xdr:row>65</xdr:row>
      <xdr:rowOff>175932</xdr:rowOff>
    </xdr:from>
    <xdr:to>
      <xdr:col>17</xdr:col>
      <xdr:colOff>32217</xdr:colOff>
      <xdr:row>100</xdr:row>
      <xdr:rowOff>42582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49835" y="13555756"/>
          <a:ext cx="6682176" cy="6534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224313</xdr:colOff>
      <xdr:row>140</xdr:row>
      <xdr:rowOff>65916</xdr:rowOff>
    </xdr:from>
    <xdr:to>
      <xdr:col>20</xdr:col>
      <xdr:colOff>698347</xdr:colOff>
      <xdr:row>154</xdr:row>
      <xdr:rowOff>140967</xdr:rowOff>
    </xdr:to>
    <xdr:pic>
      <xdr:nvPicPr>
        <xdr:cNvPr id="4" name="Рисунок 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81913" y="26831166"/>
          <a:ext cx="10433822" cy="2742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188326</xdr:colOff>
      <xdr:row>125</xdr:row>
      <xdr:rowOff>96180</xdr:rowOff>
    </xdr:from>
    <xdr:to>
      <xdr:col>20</xdr:col>
      <xdr:colOff>675751</xdr:colOff>
      <xdr:row>139</xdr:row>
      <xdr:rowOff>69674</xdr:rowOff>
    </xdr:to>
    <xdr:pic>
      <xdr:nvPicPr>
        <xdr:cNvPr id="5" name="Рисунок 2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45926" y="24003930"/>
          <a:ext cx="10447213" cy="26404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67234</xdr:colOff>
      <xdr:row>116</xdr:row>
      <xdr:rowOff>84266</xdr:rowOff>
    </xdr:from>
    <xdr:to>
      <xdr:col>20</xdr:col>
      <xdr:colOff>428651</xdr:colOff>
      <xdr:row>125</xdr:row>
      <xdr:rowOff>125259</xdr:rowOff>
    </xdr:to>
    <xdr:pic>
      <xdr:nvPicPr>
        <xdr:cNvPr id="6" name="Рисунок 3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97940" y="23213207"/>
          <a:ext cx="10245005" cy="17554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1781175</xdr:colOff>
      <xdr:row>1</xdr:row>
      <xdr:rowOff>0</xdr:rowOff>
    </xdr:from>
    <xdr:to>
      <xdr:col>3</xdr:col>
      <xdr:colOff>504825</xdr:colOff>
      <xdr:row>1</xdr:row>
      <xdr:rowOff>0</xdr:rowOff>
    </xdr:to>
    <xdr:pic>
      <xdr:nvPicPr>
        <xdr:cNvPr id="2" name="Рисунок 48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15300" y="2809875"/>
          <a:ext cx="790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1790700</xdr:colOff>
      <xdr:row>1</xdr:row>
      <xdr:rowOff>0</xdr:rowOff>
    </xdr:from>
    <xdr:to>
      <xdr:col>3</xdr:col>
      <xdr:colOff>504825</xdr:colOff>
      <xdr:row>1</xdr:row>
      <xdr:rowOff>0</xdr:rowOff>
    </xdr:to>
    <xdr:pic>
      <xdr:nvPicPr>
        <xdr:cNvPr id="3" name="Рисунок 48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15300" y="2809875"/>
          <a:ext cx="790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1933575</xdr:colOff>
      <xdr:row>1</xdr:row>
      <xdr:rowOff>0</xdr:rowOff>
    </xdr:from>
    <xdr:to>
      <xdr:col>3</xdr:col>
      <xdr:colOff>504825</xdr:colOff>
      <xdr:row>1</xdr:row>
      <xdr:rowOff>0</xdr:rowOff>
    </xdr:to>
    <xdr:pic>
      <xdr:nvPicPr>
        <xdr:cNvPr id="4" name="Рисунок 48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15300" y="280987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1781175</xdr:colOff>
      <xdr:row>1</xdr:row>
      <xdr:rowOff>0</xdr:rowOff>
    </xdr:from>
    <xdr:to>
      <xdr:col>3</xdr:col>
      <xdr:colOff>504825</xdr:colOff>
      <xdr:row>1</xdr:row>
      <xdr:rowOff>0</xdr:rowOff>
    </xdr:to>
    <xdr:pic>
      <xdr:nvPicPr>
        <xdr:cNvPr id="5" name="Рисунок 48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15300" y="2809875"/>
          <a:ext cx="790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1790700</xdr:colOff>
      <xdr:row>1</xdr:row>
      <xdr:rowOff>0</xdr:rowOff>
    </xdr:from>
    <xdr:to>
      <xdr:col>3</xdr:col>
      <xdr:colOff>504825</xdr:colOff>
      <xdr:row>1</xdr:row>
      <xdr:rowOff>0</xdr:rowOff>
    </xdr:to>
    <xdr:pic>
      <xdr:nvPicPr>
        <xdr:cNvPr id="6" name="Рисунок 48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15300" y="2809875"/>
          <a:ext cx="790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1933575</xdr:colOff>
      <xdr:row>1</xdr:row>
      <xdr:rowOff>0</xdr:rowOff>
    </xdr:from>
    <xdr:to>
      <xdr:col>3</xdr:col>
      <xdr:colOff>504825</xdr:colOff>
      <xdr:row>1</xdr:row>
      <xdr:rowOff>0</xdr:rowOff>
    </xdr:to>
    <xdr:pic>
      <xdr:nvPicPr>
        <xdr:cNvPr id="7" name="Рисунок 48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15300" y="280987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38100</xdr:colOff>
      <xdr:row>38</xdr:row>
      <xdr:rowOff>38100</xdr:rowOff>
    </xdr:from>
    <xdr:to>
      <xdr:col>8</xdr:col>
      <xdr:colOff>1143000</xdr:colOff>
      <xdr:row>42</xdr:row>
      <xdr:rowOff>6564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72475" y="7629525"/>
          <a:ext cx="1104900" cy="73046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609384</xdr:colOff>
      <xdr:row>0</xdr:row>
      <xdr:rowOff>227842</xdr:rowOff>
    </xdr:from>
    <xdr:to>
      <xdr:col>4</xdr:col>
      <xdr:colOff>1039811</xdr:colOff>
      <xdr:row>2</xdr:row>
      <xdr:rowOff>55110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95634" y="227842"/>
          <a:ext cx="1041615" cy="33129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480105</xdr:colOff>
      <xdr:row>0</xdr:row>
      <xdr:rowOff>37193</xdr:rowOff>
    </xdr:from>
    <xdr:to>
      <xdr:col>15</xdr:col>
      <xdr:colOff>862693</xdr:colOff>
      <xdr:row>2</xdr:row>
      <xdr:rowOff>197842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76605" y="37193"/>
          <a:ext cx="992188" cy="655949"/>
        </a:xfrm>
        <a:prstGeom prst="rect">
          <a:avLst/>
        </a:prstGeom>
      </xdr:spPr>
    </xdr:pic>
    <xdr:clientData/>
  </xdr:twoCellAnchor>
  <xdr:twoCellAnchor editAs="oneCell">
    <xdr:from>
      <xdr:col>1</xdr:col>
      <xdr:colOff>3629025</xdr:colOff>
      <xdr:row>98</xdr:row>
      <xdr:rowOff>47626</xdr:rowOff>
    </xdr:from>
    <xdr:to>
      <xdr:col>2</xdr:col>
      <xdr:colOff>3810</xdr:colOff>
      <xdr:row>98</xdr:row>
      <xdr:rowOff>164212</xdr:rowOff>
    </xdr:to>
    <xdr:pic>
      <xdr:nvPicPr>
        <xdr:cNvPr id="3" name="Рисунок 3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81575" y="15182851"/>
          <a:ext cx="342900" cy="1165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3619500</xdr:colOff>
      <xdr:row>102</xdr:row>
      <xdr:rowOff>47626</xdr:rowOff>
    </xdr:from>
    <xdr:to>
      <xdr:col>2</xdr:col>
      <xdr:colOff>0</xdr:colOff>
      <xdr:row>102</xdr:row>
      <xdr:rowOff>164212</xdr:rowOff>
    </xdr:to>
    <xdr:pic>
      <xdr:nvPicPr>
        <xdr:cNvPr id="5" name="Рисунок 31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15982951"/>
          <a:ext cx="342900" cy="1165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3609975</xdr:colOff>
      <xdr:row>106</xdr:row>
      <xdr:rowOff>38101</xdr:rowOff>
    </xdr:from>
    <xdr:to>
      <xdr:col>2</xdr:col>
      <xdr:colOff>0</xdr:colOff>
      <xdr:row>106</xdr:row>
      <xdr:rowOff>154687</xdr:rowOff>
    </xdr:to>
    <xdr:pic>
      <xdr:nvPicPr>
        <xdr:cNvPr id="6" name="Рисунок 3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62525" y="16773526"/>
          <a:ext cx="342900" cy="1165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3609975</xdr:colOff>
      <xdr:row>107</xdr:row>
      <xdr:rowOff>47626</xdr:rowOff>
    </xdr:from>
    <xdr:to>
      <xdr:col>2</xdr:col>
      <xdr:colOff>0</xdr:colOff>
      <xdr:row>107</xdr:row>
      <xdr:rowOff>164212</xdr:rowOff>
    </xdr:to>
    <xdr:pic>
      <xdr:nvPicPr>
        <xdr:cNvPr id="7" name="Рисунок 3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62525" y="16983076"/>
          <a:ext cx="342900" cy="1165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3600450</xdr:colOff>
      <xdr:row>108</xdr:row>
      <xdr:rowOff>47626</xdr:rowOff>
    </xdr:from>
    <xdr:to>
      <xdr:col>2</xdr:col>
      <xdr:colOff>0</xdr:colOff>
      <xdr:row>108</xdr:row>
      <xdr:rowOff>164212</xdr:rowOff>
    </xdr:to>
    <xdr:pic>
      <xdr:nvPicPr>
        <xdr:cNvPr id="8" name="Рисунок 3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0" y="17183101"/>
          <a:ext cx="342900" cy="1165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3600450</xdr:colOff>
      <xdr:row>109</xdr:row>
      <xdr:rowOff>57151</xdr:rowOff>
    </xdr:from>
    <xdr:to>
      <xdr:col>2</xdr:col>
      <xdr:colOff>0</xdr:colOff>
      <xdr:row>109</xdr:row>
      <xdr:rowOff>173737</xdr:rowOff>
    </xdr:to>
    <xdr:pic>
      <xdr:nvPicPr>
        <xdr:cNvPr id="9" name="Рисунок 3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0" y="17392651"/>
          <a:ext cx="342900" cy="1165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3609975</xdr:colOff>
      <xdr:row>111</xdr:row>
      <xdr:rowOff>57151</xdr:rowOff>
    </xdr:from>
    <xdr:to>
      <xdr:col>2</xdr:col>
      <xdr:colOff>0</xdr:colOff>
      <xdr:row>111</xdr:row>
      <xdr:rowOff>173737</xdr:rowOff>
    </xdr:to>
    <xdr:pic>
      <xdr:nvPicPr>
        <xdr:cNvPr id="10" name="Рисунок 3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62525" y="17792701"/>
          <a:ext cx="342900" cy="1165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3600450</xdr:colOff>
      <xdr:row>112</xdr:row>
      <xdr:rowOff>0</xdr:rowOff>
    </xdr:from>
    <xdr:to>
      <xdr:col>2</xdr:col>
      <xdr:colOff>0</xdr:colOff>
      <xdr:row>112</xdr:row>
      <xdr:rowOff>116586</xdr:rowOff>
    </xdr:to>
    <xdr:pic>
      <xdr:nvPicPr>
        <xdr:cNvPr id="11" name="Рисунок 3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0" y="17992726"/>
          <a:ext cx="342900" cy="1165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3609975</xdr:colOff>
      <xdr:row>112</xdr:row>
      <xdr:rowOff>0</xdr:rowOff>
    </xdr:from>
    <xdr:to>
      <xdr:col>2</xdr:col>
      <xdr:colOff>0</xdr:colOff>
      <xdr:row>112</xdr:row>
      <xdr:rowOff>116586</xdr:rowOff>
    </xdr:to>
    <xdr:pic>
      <xdr:nvPicPr>
        <xdr:cNvPr id="12" name="Рисунок 3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62525" y="18192751"/>
          <a:ext cx="342900" cy="1165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4095750</xdr:colOff>
      <xdr:row>27</xdr:row>
      <xdr:rowOff>31750</xdr:rowOff>
    </xdr:from>
    <xdr:to>
      <xdr:col>1</xdr:col>
      <xdr:colOff>4455750</xdr:colOff>
      <xdr:row>28</xdr:row>
      <xdr:rowOff>55596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20690" y="8756650"/>
          <a:ext cx="360000" cy="214346"/>
        </a:xfrm>
        <a:prstGeom prst="rect">
          <a:avLst/>
        </a:prstGeom>
      </xdr:spPr>
    </xdr:pic>
    <xdr:clientData/>
  </xdr:twoCellAnchor>
  <xdr:twoCellAnchor editAs="oneCell">
    <xdr:from>
      <xdr:col>1</xdr:col>
      <xdr:colOff>3757084</xdr:colOff>
      <xdr:row>27</xdr:row>
      <xdr:rowOff>31751</xdr:rowOff>
    </xdr:from>
    <xdr:to>
      <xdr:col>2</xdr:col>
      <xdr:colOff>6184</xdr:colOff>
      <xdr:row>27</xdr:row>
      <xdr:rowOff>183701</xdr:rowOff>
    </xdr:to>
    <xdr:pic>
      <xdr:nvPicPr>
        <xdr:cNvPr id="18" name="Рисунок 3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82024" y="8756651"/>
          <a:ext cx="360000" cy="15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6405730</xdr:colOff>
      <xdr:row>32</xdr:row>
      <xdr:rowOff>6273</xdr:rowOff>
    </xdr:from>
    <xdr:to>
      <xdr:col>2</xdr:col>
      <xdr:colOff>24836</xdr:colOff>
      <xdr:row>32</xdr:row>
      <xdr:rowOff>6273</xdr:rowOff>
    </xdr:to>
    <xdr:pic>
      <xdr:nvPicPr>
        <xdr:cNvPr id="88" name="Рисунок 87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7110" y="10506633"/>
          <a:ext cx="27526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6420970</xdr:colOff>
      <xdr:row>32</xdr:row>
      <xdr:rowOff>6273</xdr:rowOff>
    </xdr:from>
    <xdr:to>
      <xdr:col>2</xdr:col>
      <xdr:colOff>40076</xdr:colOff>
      <xdr:row>32</xdr:row>
      <xdr:rowOff>6273</xdr:rowOff>
    </xdr:to>
    <xdr:pic>
      <xdr:nvPicPr>
        <xdr:cNvPr id="89" name="Рисунок 1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7110" y="10506633"/>
          <a:ext cx="42766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6405730</xdr:colOff>
      <xdr:row>36</xdr:row>
      <xdr:rowOff>21513</xdr:rowOff>
    </xdr:from>
    <xdr:to>
      <xdr:col>2</xdr:col>
      <xdr:colOff>24836</xdr:colOff>
      <xdr:row>36</xdr:row>
      <xdr:rowOff>21513</xdr:rowOff>
    </xdr:to>
    <xdr:pic>
      <xdr:nvPicPr>
        <xdr:cNvPr id="90" name="Рисунок 1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7110" y="11283873"/>
          <a:ext cx="27526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6422314</xdr:colOff>
      <xdr:row>38</xdr:row>
      <xdr:rowOff>15239</xdr:rowOff>
    </xdr:from>
    <xdr:to>
      <xdr:col>2</xdr:col>
      <xdr:colOff>41420</xdr:colOff>
      <xdr:row>38</xdr:row>
      <xdr:rowOff>15239</xdr:rowOff>
    </xdr:to>
    <xdr:pic>
      <xdr:nvPicPr>
        <xdr:cNvPr id="91" name="Рисунок 1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8454" y="11658599"/>
          <a:ext cx="42766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6078070</xdr:colOff>
      <xdr:row>37</xdr:row>
      <xdr:rowOff>125506</xdr:rowOff>
    </xdr:from>
    <xdr:to>
      <xdr:col>2</xdr:col>
      <xdr:colOff>2230</xdr:colOff>
      <xdr:row>37</xdr:row>
      <xdr:rowOff>125506</xdr:rowOff>
    </xdr:to>
    <xdr:pic>
      <xdr:nvPicPr>
        <xdr:cNvPr id="92" name="Рисунок 91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17110" y="11578366"/>
          <a:ext cx="4920" cy="0"/>
        </a:xfrm>
        <a:prstGeom prst="rect">
          <a:avLst/>
        </a:prstGeom>
      </xdr:spPr>
    </xdr:pic>
    <xdr:clientData/>
  </xdr:twoCellAnchor>
  <xdr:twoCellAnchor>
    <xdr:from>
      <xdr:col>1</xdr:col>
      <xdr:colOff>4127500</xdr:colOff>
      <xdr:row>32</xdr:row>
      <xdr:rowOff>0</xdr:rowOff>
    </xdr:from>
    <xdr:to>
      <xdr:col>2</xdr:col>
      <xdr:colOff>21334</xdr:colOff>
      <xdr:row>33</xdr:row>
      <xdr:rowOff>23846</xdr:rowOff>
    </xdr:to>
    <xdr:pic>
      <xdr:nvPicPr>
        <xdr:cNvPr id="93" name="Рисунок 92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52440" y="10500360"/>
          <a:ext cx="488694" cy="214346"/>
        </a:xfrm>
        <a:prstGeom prst="rect">
          <a:avLst/>
        </a:prstGeom>
      </xdr:spPr>
    </xdr:pic>
    <xdr:clientData/>
  </xdr:twoCellAnchor>
  <xdr:twoCellAnchor>
    <xdr:from>
      <xdr:col>1</xdr:col>
      <xdr:colOff>4127500</xdr:colOff>
      <xdr:row>35</xdr:row>
      <xdr:rowOff>0</xdr:rowOff>
    </xdr:from>
    <xdr:to>
      <xdr:col>2</xdr:col>
      <xdr:colOff>21334</xdr:colOff>
      <xdr:row>36</xdr:row>
      <xdr:rowOff>23846</xdr:rowOff>
    </xdr:to>
    <xdr:pic>
      <xdr:nvPicPr>
        <xdr:cNvPr id="94" name="Рисунок 9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52440" y="11071860"/>
          <a:ext cx="488694" cy="214346"/>
        </a:xfrm>
        <a:prstGeom prst="rect">
          <a:avLst/>
        </a:prstGeom>
      </xdr:spPr>
    </xdr:pic>
    <xdr:clientData/>
  </xdr:twoCellAnchor>
  <xdr:twoCellAnchor>
    <xdr:from>
      <xdr:col>1</xdr:col>
      <xdr:colOff>4127500</xdr:colOff>
      <xdr:row>36</xdr:row>
      <xdr:rowOff>0</xdr:rowOff>
    </xdr:from>
    <xdr:to>
      <xdr:col>2</xdr:col>
      <xdr:colOff>21334</xdr:colOff>
      <xdr:row>37</xdr:row>
      <xdr:rowOff>23846</xdr:rowOff>
    </xdr:to>
    <xdr:pic>
      <xdr:nvPicPr>
        <xdr:cNvPr id="95" name="Рисунок 9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52440" y="11262360"/>
          <a:ext cx="488694" cy="214346"/>
        </a:xfrm>
        <a:prstGeom prst="rect">
          <a:avLst/>
        </a:prstGeom>
      </xdr:spPr>
    </xdr:pic>
    <xdr:clientData/>
  </xdr:twoCellAnchor>
  <xdr:twoCellAnchor>
    <xdr:from>
      <xdr:col>1</xdr:col>
      <xdr:colOff>4127500</xdr:colOff>
      <xdr:row>37</xdr:row>
      <xdr:rowOff>0</xdr:rowOff>
    </xdr:from>
    <xdr:to>
      <xdr:col>2</xdr:col>
      <xdr:colOff>21334</xdr:colOff>
      <xdr:row>38</xdr:row>
      <xdr:rowOff>23846</xdr:rowOff>
    </xdr:to>
    <xdr:pic>
      <xdr:nvPicPr>
        <xdr:cNvPr id="96" name="Рисунок 95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52440" y="11452860"/>
          <a:ext cx="488694" cy="214346"/>
        </a:xfrm>
        <a:prstGeom prst="rect">
          <a:avLst/>
        </a:prstGeom>
      </xdr:spPr>
    </xdr:pic>
    <xdr:clientData/>
  </xdr:twoCellAnchor>
  <xdr:twoCellAnchor>
    <xdr:from>
      <xdr:col>1</xdr:col>
      <xdr:colOff>4127500</xdr:colOff>
      <xdr:row>38</xdr:row>
      <xdr:rowOff>0</xdr:rowOff>
    </xdr:from>
    <xdr:to>
      <xdr:col>2</xdr:col>
      <xdr:colOff>21334</xdr:colOff>
      <xdr:row>39</xdr:row>
      <xdr:rowOff>23846</xdr:rowOff>
    </xdr:to>
    <xdr:pic>
      <xdr:nvPicPr>
        <xdr:cNvPr id="97" name="Рисунок 96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52440" y="11643360"/>
          <a:ext cx="488694" cy="214346"/>
        </a:xfrm>
        <a:prstGeom prst="rect">
          <a:avLst/>
        </a:prstGeom>
      </xdr:spPr>
    </xdr:pic>
    <xdr:clientData/>
  </xdr:twoCellAnchor>
  <xdr:twoCellAnchor>
    <xdr:from>
      <xdr:col>1</xdr:col>
      <xdr:colOff>4127500</xdr:colOff>
      <xdr:row>40</xdr:row>
      <xdr:rowOff>0</xdr:rowOff>
    </xdr:from>
    <xdr:to>
      <xdr:col>2</xdr:col>
      <xdr:colOff>21334</xdr:colOff>
      <xdr:row>41</xdr:row>
      <xdr:rowOff>23846</xdr:rowOff>
    </xdr:to>
    <xdr:pic>
      <xdr:nvPicPr>
        <xdr:cNvPr id="98" name="Рисунок 97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52440" y="12024360"/>
          <a:ext cx="488694" cy="214346"/>
        </a:xfrm>
        <a:prstGeom prst="rect">
          <a:avLst/>
        </a:prstGeom>
      </xdr:spPr>
    </xdr:pic>
    <xdr:clientData/>
  </xdr:twoCellAnchor>
  <xdr:twoCellAnchor editAs="oneCell">
    <xdr:from>
      <xdr:col>1</xdr:col>
      <xdr:colOff>3757084</xdr:colOff>
      <xdr:row>32</xdr:row>
      <xdr:rowOff>31751</xdr:rowOff>
    </xdr:from>
    <xdr:to>
      <xdr:col>2</xdr:col>
      <xdr:colOff>6184</xdr:colOff>
      <xdr:row>32</xdr:row>
      <xdr:rowOff>183701</xdr:rowOff>
    </xdr:to>
    <xdr:pic>
      <xdr:nvPicPr>
        <xdr:cNvPr id="99" name="Рисунок 3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82024" y="10532111"/>
          <a:ext cx="360000" cy="15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3757084</xdr:colOff>
      <xdr:row>35</xdr:row>
      <xdr:rowOff>31751</xdr:rowOff>
    </xdr:from>
    <xdr:to>
      <xdr:col>2</xdr:col>
      <xdr:colOff>6184</xdr:colOff>
      <xdr:row>35</xdr:row>
      <xdr:rowOff>183701</xdr:rowOff>
    </xdr:to>
    <xdr:pic>
      <xdr:nvPicPr>
        <xdr:cNvPr id="100" name="Рисунок 3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82024" y="11103611"/>
          <a:ext cx="360000" cy="15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3757084</xdr:colOff>
      <xdr:row>36</xdr:row>
      <xdr:rowOff>31751</xdr:rowOff>
    </xdr:from>
    <xdr:to>
      <xdr:col>2</xdr:col>
      <xdr:colOff>6184</xdr:colOff>
      <xdr:row>36</xdr:row>
      <xdr:rowOff>183701</xdr:rowOff>
    </xdr:to>
    <xdr:pic>
      <xdr:nvPicPr>
        <xdr:cNvPr id="101" name="Рисунок 3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82024" y="11294111"/>
          <a:ext cx="360000" cy="15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3757084</xdr:colOff>
      <xdr:row>37</xdr:row>
      <xdr:rowOff>31751</xdr:rowOff>
    </xdr:from>
    <xdr:to>
      <xdr:col>2</xdr:col>
      <xdr:colOff>6184</xdr:colOff>
      <xdr:row>37</xdr:row>
      <xdr:rowOff>183701</xdr:rowOff>
    </xdr:to>
    <xdr:pic>
      <xdr:nvPicPr>
        <xdr:cNvPr id="102" name="Рисунок 3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82024" y="11484611"/>
          <a:ext cx="360000" cy="15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3757084</xdr:colOff>
      <xdr:row>38</xdr:row>
      <xdr:rowOff>31751</xdr:rowOff>
    </xdr:from>
    <xdr:to>
      <xdr:col>2</xdr:col>
      <xdr:colOff>6184</xdr:colOff>
      <xdr:row>38</xdr:row>
      <xdr:rowOff>183701</xdr:rowOff>
    </xdr:to>
    <xdr:pic>
      <xdr:nvPicPr>
        <xdr:cNvPr id="103" name="Рисунок 3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82024" y="11675111"/>
          <a:ext cx="360000" cy="15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3757084</xdr:colOff>
      <xdr:row>40</xdr:row>
      <xdr:rowOff>31751</xdr:rowOff>
    </xdr:from>
    <xdr:to>
      <xdr:col>2</xdr:col>
      <xdr:colOff>6184</xdr:colOff>
      <xdr:row>40</xdr:row>
      <xdr:rowOff>183701</xdr:rowOff>
    </xdr:to>
    <xdr:pic>
      <xdr:nvPicPr>
        <xdr:cNvPr id="104" name="Рисунок 3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82024" y="12056111"/>
          <a:ext cx="360000" cy="15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6405730</xdr:colOff>
      <xdr:row>32</xdr:row>
      <xdr:rowOff>6273</xdr:rowOff>
    </xdr:from>
    <xdr:to>
      <xdr:col>15</xdr:col>
      <xdr:colOff>24836</xdr:colOff>
      <xdr:row>32</xdr:row>
      <xdr:rowOff>6273</xdr:rowOff>
    </xdr:to>
    <xdr:pic>
      <xdr:nvPicPr>
        <xdr:cNvPr id="124" name="Рисунок 123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7110" y="10506633"/>
          <a:ext cx="27526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6420970</xdr:colOff>
      <xdr:row>32</xdr:row>
      <xdr:rowOff>6273</xdr:rowOff>
    </xdr:from>
    <xdr:to>
      <xdr:col>15</xdr:col>
      <xdr:colOff>40076</xdr:colOff>
      <xdr:row>32</xdr:row>
      <xdr:rowOff>6273</xdr:rowOff>
    </xdr:to>
    <xdr:pic>
      <xdr:nvPicPr>
        <xdr:cNvPr id="125" name="Рисунок 1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7110" y="10506633"/>
          <a:ext cx="42766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6405730</xdr:colOff>
      <xdr:row>36</xdr:row>
      <xdr:rowOff>21513</xdr:rowOff>
    </xdr:from>
    <xdr:to>
      <xdr:col>15</xdr:col>
      <xdr:colOff>24836</xdr:colOff>
      <xdr:row>36</xdr:row>
      <xdr:rowOff>21513</xdr:rowOff>
    </xdr:to>
    <xdr:pic>
      <xdr:nvPicPr>
        <xdr:cNvPr id="126" name="Рисунок 1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7110" y="11283873"/>
          <a:ext cx="27526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6422314</xdr:colOff>
      <xdr:row>38</xdr:row>
      <xdr:rowOff>15239</xdr:rowOff>
    </xdr:from>
    <xdr:to>
      <xdr:col>15</xdr:col>
      <xdr:colOff>41420</xdr:colOff>
      <xdr:row>38</xdr:row>
      <xdr:rowOff>15239</xdr:rowOff>
    </xdr:to>
    <xdr:pic>
      <xdr:nvPicPr>
        <xdr:cNvPr id="127" name="Рисунок 1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8454" y="11658599"/>
          <a:ext cx="42766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6078070</xdr:colOff>
      <xdr:row>37</xdr:row>
      <xdr:rowOff>125506</xdr:rowOff>
    </xdr:from>
    <xdr:to>
      <xdr:col>15</xdr:col>
      <xdr:colOff>2230</xdr:colOff>
      <xdr:row>37</xdr:row>
      <xdr:rowOff>125506</xdr:rowOff>
    </xdr:to>
    <xdr:pic>
      <xdr:nvPicPr>
        <xdr:cNvPr id="128" name="Рисунок 12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17110" y="11578366"/>
          <a:ext cx="4920" cy="0"/>
        </a:xfrm>
        <a:prstGeom prst="rect">
          <a:avLst/>
        </a:prstGeom>
      </xdr:spPr>
    </xdr:pic>
    <xdr:clientData/>
  </xdr:twoCellAnchor>
  <xdr:twoCellAnchor>
    <xdr:from>
      <xdr:col>14</xdr:col>
      <xdr:colOff>4127500</xdr:colOff>
      <xdr:row>32</xdr:row>
      <xdr:rowOff>0</xdr:rowOff>
    </xdr:from>
    <xdr:to>
      <xdr:col>15</xdr:col>
      <xdr:colOff>21334</xdr:colOff>
      <xdr:row>33</xdr:row>
      <xdr:rowOff>23846</xdr:rowOff>
    </xdr:to>
    <xdr:pic>
      <xdr:nvPicPr>
        <xdr:cNvPr id="129" name="Рисунок 128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52440" y="10500360"/>
          <a:ext cx="488694" cy="214346"/>
        </a:xfrm>
        <a:prstGeom prst="rect">
          <a:avLst/>
        </a:prstGeom>
      </xdr:spPr>
    </xdr:pic>
    <xdr:clientData/>
  </xdr:twoCellAnchor>
  <xdr:twoCellAnchor>
    <xdr:from>
      <xdr:col>14</xdr:col>
      <xdr:colOff>4127500</xdr:colOff>
      <xdr:row>35</xdr:row>
      <xdr:rowOff>0</xdr:rowOff>
    </xdr:from>
    <xdr:to>
      <xdr:col>15</xdr:col>
      <xdr:colOff>21334</xdr:colOff>
      <xdr:row>36</xdr:row>
      <xdr:rowOff>23846</xdr:rowOff>
    </xdr:to>
    <xdr:pic>
      <xdr:nvPicPr>
        <xdr:cNvPr id="130" name="Рисунок 129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52440" y="11071860"/>
          <a:ext cx="488694" cy="214346"/>
        </a:xfrm>
        <a:prstGeom prst="rect">
          <a:avLst/>
        </a:prstGeom>
      </xdr:spPr>
    </xdr:pic>
    <xdr:clientData/>
  </xdr:twoCellAnchor>
  <xdr:twoCellAnchor>
    <xdr:from>
      <xdr:col>14</xdr:col>
      <xdr:colOff>4127500</xdr:colOff>
      <xdr:row>36</xdr:row>
      <xdr:rowOff>0</xdr:rowOff>
    </xdr:from>
    <xdr:to>
      <xdr:col>15</xdr:col>
      <xdr:colOff>21334</xdr:colOff>
      <xdr:row>37</xdr:row>
      <xdr:rowOff>23846</xdr:rowOff>
    </xdr:to>
    <xdr:pic>
      <xdr:nvPicPr>
        <xdr:cNvPr id="131" name="Рисунок 130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52440" y="11262360"/>
          <a:ext cx="488694" cy="214346"/>
        </a:xfrm>
        <a:prstGeom prst="rect">
          <a:avLst/>
        </a:prstGeom>
      </xdr:spPr>
    </xdr:pic>
    <xdr:clientData/>
  </xdr:twoCellAnchor>
  <xdr:twoCellAnchor>
    <xdr:from>
      <xdr:col>14</xdr:col>
      <xdr:colOff>4127500</xdr:colOff>
      <xdr:row>37</xdr:row>
      <xdr:rowOff>0</xdr:rowOff>
    </xdr:from>
    <xdr:to>
      <xdr:col>15</xdr:col>
      <xdr:colOff>21334</xdr:colOff>
      <xdr:row>38</xdr:row>
      <xdr:rowOff>23846</xdr:rowOff>
    </xdr:to>
    <xdr:pic>
      <xdr:nvPicPr>
        <xdr:cNvPr id="132" name="Рисунок 131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52440" y="11452860"/>
          <a:ext cx="488694" cy="214346"/>
        </a:xfrm>
        <a:prstGeom prst="rect">
          <a:avLst/>
        </a:prstGeom>
      </xdr:spPr>
    </xdr:pic>
    <xdr:clientData/>
  </xdr:twoCellAnchor>
  <xdr:twoCellAnchor>
    <xdr:from>
      <xdr:col>14</xdr:col>
      <xdr:colOff>4127500</xdr:colOff>
      <xdr:row>38</xdr:row>
      <xdr:rowOff>0</xdr:rowOff>
    </xdr:from>
    <xdr:to>
      <xdr:col>15</xdr:col>
      <xdr:colOff>21334</xdr:colOff>
      <xdr:row>39</xdr:row>
      <xdr:rowOff>23846</xdr:rowOff>
    </xdr:to>
    <xdr:pic>
      <xdr:nvPicPr>
        <xdr:cNvPr id="133" name="Рисунок 132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52440" y="11643360"/>
          <a:ext cx="488694" cy="214346"/>
        </a:xfrm>
        <a:prstGeom prst="rect">
          <a:avLst/>
        </a:prstGeom>
      </xdr:spPr>
    </xdr:pic>
    <xdr:clientData/>
  </xdr:twoCellAnchor>
  <xdr:twoCellAnchor>
    <xdr:from>
      <xdr:col>14</xdr:col>
      <xdr:colOff>4127500</xdr:colOff>
      <xdr:row>40</xdr:row>
      <xdr:rowOff>0</xdr:rowOff>
    </xdr:from>
    <xdr:to>
      <xdr:col>15</xdr:col>
      <xdr:colOff>21334</xdr:colOff>
      <xdr:row>41</xdr:row>
      <xdr:rowOff>23846</xdr:rowOff>
    </xdr:to>
    <xdr:pic>
      <xdr:nvPicPr>
        <xdr:cNvPr id="134" name="Рисунок 13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52440" y="12024360"/>
          <a:ext cx="488694" cy="214346"/>
        </a:xfrm>
        <a:prstGeom prst="rect">
          <a:avLst/>
        </a:prstGeom>
      </xdr:spPr>
    </xdr:pic>
    <xdr:clientData/>
  </xdr:twoCellAnchor>
  <xdr:twoCellAnchor>
    <xdr:from>
      <xdr:col>1</xdr:col>
      <xdr:colOff>4127500</xdr:colOff>
      <xdr:row>67</xdr:row>
      <xdr:rowOff>0</xdr:rowOff>
    </xdr:from>
    <xdr:to>
      <xdr:col>2</xdr:col>
      <xdr:colOff>21334</xdr:colOff>
      <xdr:row>68</xdr:row>
      <xdr:rowOff>14321</xdr:rowOff>
    </xdr:to>
    <xdr:pic>
      <xdr:nvPicPr>
        <xdr:cNvPr id="135" name="Рисунок 134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52440" y="12603480"/>
          <a:ext cx="488694" cy="212441"/>
        </a:xfrm>
        <a:prstGeom prst="rect">
          <a:avLst/>
        </a:prstGeom>
      </xdr:spPr>
    </xdr:pic>
    <xdr:clientData/>
  </xdr:twoCellAnchor>
  <xdr:twoCellAnchor>
    <xdr:from>
      <xdr:col>1</xdr:col>
      <xdr:colOff>4127500</xdr:colOff>
      <xdr:row>69</xdr:row>
      <xdr:rowOff>0</xdr:rowOff>
    </xdr:from>
    <xdr:to>
      <xdr:col>2</xdr:col>
      <xdr:colOff>21334</xdr:colOff>
      <xdr:row>70</xdr:row>
      <xdr:rowOff>14321</xdr:rowOff>
    </xdr:to>
    <xdr:pic>
      <xdr:nvPicPr>
        <xdr:cNvPr id="136" name="Рисунок 135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52440" y="12999720"/>
          <a:ext cx="488694" cy="212441"/>
        </a:xfrm>
        <a:prstGeom prst="rect">
          <a:avLst/>
        </a:prstGeom>
      </xdr:spPr>
    </xdr:pic>
    <xdr:clientData/>
  </xdr:twoCellAnchor>
  <xdr:twoCellAnchor>
    <xdr:from>
      <xdr:col>1</xdr:col>
      <xdr:colOff>4127500</xdr:colOff>
      <xdr:row>71</xdr:row>
      <xdr:rowOff>0</xdr:rowOff>
    </xdr:from>
    <xdr:to>
      <xdr:col>2</xdr:col>
      <xdr:colOff>21334</xdr:colOff>
      <xdr:row>72</xdr:row>
      <xdr:rowOff>14321</xdr:rowOff>
    </xdr:to>
    <xdr:pic>
      <xdr:nvPicPr>
        <xdr:cNvPr id="137" name="Рисунок 136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52440" y="13395960"/>
          <a:ext cx="488694" cy="212441"/>
        </a:xfrm>
        <a:prstGeom prst="rect">
          <a:avLst/>
        </a:prstGeom>
      </xdr:spPr>
    </xdr:pic>
    <xdr:clientData/>
  </xdr:twoCellAnchor>
  <xdr:twoCellAnchor>
    <xdr:from>
      <xdr:col>1</xdr:col>
      <xdr:colOff>4127500</xdr:colOff>
      <xdr:row>75</xdr:row>
      <xdr:rowOff>0</xdr:rowOff>
    </xdr:from>
    <xdr:to>
      <xdr:col>2</xdr:col>
      <xdr:colOff>21334</xdr:colOff>
      <xdr:row>76</xdr:row>
      <xdr:rowOff>23846</xdr:rowOff>
    </xdr:to>
    <xdr:pic>
      <xdr:nvPicPr>
        <xdr:cNvPr id="138" name="Рисунок 137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52440" y="14180820"/>
          <a:ext cx="488694" cy="214346"/>
        </a:xfrm>
        <a:prstGeom prst="rect">
          <a:avLst/>
        </a:prstGeom>
      </xdr:spPr>
    </xdr:pic>
    <xdr:clientData/>
  </xdr:twoCellAnchor>
  <xdr:twoCellAnchor editAs="oneCell">
    <xdr:from>
      <xdr:col>1</xdr:col>
      <xdr:colOff>3757084</xdr:colOff>
      <xdr:row>67</xdr:row>
      <xdr:rowOff>31751</xdr:rowOff>
    </xdr:from>
    <xdr:to>
      <xdr:col>2</xdr:col>
      <xdr:colOff>6184</xdr:colOff>
      <xdr:row>67</xdr:row>
      <xdr:rowOff>183701</xdr:rowOff>
    </xdr:to>
    <xdr:pic>
      <xdr:nvPicPr>
        <xdr:cNvPr id="139" name="Рисунок 3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82024" y="12635231"/>
          <a:ext cx="360000" cy="15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3757084</xdr:colOff>
      <xdr:row>69</xdr:row>
      <xdr:rowOff>31751</xdr:rowOff>
    </xdr:from>
    <xdr:to>
      <xdr:col>2</xdr:col>
      <xdr:colOff>6184</xdr:colOff>
      <xdr:row>69</xdr:row>
      <xdr:rowOff>183701</xdr:rowOff>
    </xdr:to>
    <xdr:pic>
      <xdr:nvPicPr>
        <xdr:cNvPr id="140" name="Рисунок 3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82024" y="13031471"/>
          <a:ext cx="360000" cy="15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3757084</xdr:colOff>
      <xdr:row>71</xdr:row>
      <xdr:rowOff>31751</xdr:rowOff>
    </xdr:from>
    <xdr:to>
      <xdr:col>2</xdr:col>
      <xdr:colOff>6184</xdr:colOff>
      <xdr:row>71</xdr:row>
      <xdr:rowOff>183701</xdr:rowOff>
    </xdr:to>
    <xdr:pic>
      <xdr:nvPicPr>
        <xdr:cNvPr id="141" name="Рисунок 3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82024" y="13427711"/>
          <a:ext cx="360000" cy="15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3757084</xdr:colOff>
      <xdr:row>75</xdr:row>
      <xdr:rowOff>31751</xdr:rowOff>
    </xdr:from>
    <xdr:to>
      <xdr:col>2</xdr:col>
      <xdr:colOff>6184</xdr:colOff>
      <xdr:row>75</xdr:row>
      <xdr:rowOff>183701</xdr:rowOff>
    </xdr:to>
    <xdr:pic>
      <xdr:nvPicPr>
        <xdr:cNvPr id="142" name="Рисунок 3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82024" y="14212571"/>
          <a:ext cx="360000" cy="15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4127500</xdr:colOff>
      <xdr:row>67</xdr:row>
      <xdr:rowOff>0</xdr:rowOff>
    </xdr:from>
    <xdr:to>
      <xdr:col>15</xdr:col>
      <xdr:colOff>21334</xdr:colOff>
      <xdr:row>68</xdr:row>
      <xdr:rowOff>14321</xdr:rowOff>
    </xdr:to>
    <xdr:pic>
      <xdr:nvPicPr>
        <xdr:cNvPr id="143" name="Рисунок 142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52440" y="12603480"/>
          <a:ext cx="488694" cy="212441"/>
        </a:xfrm>
        <a:prstGeom prst="rect">
          <a:avLst/>
        </a:prstGeom>
      </xdr:spPr>
    </xdr:pic>
    <xdr:clientData/>
  </xdr:twoCellAnchor>
  <xdr:twoCellAnchor>
    <xdr:from>
      <xdr:col>14</xdr:col>
      <xdr:colOff>4127500</xdr:colOff>
      <xdr:row>69</xdr:row>
      <xdr:rowOff>0</xdr:rowOff>
    </xdr:from>
    <xdr:to>
      <xdr:col>15</xdr:col>
      <xdr:colOff>21334</xdr:colOff>
      <xdr:row>70</xdr:row>
      <xdr:rowOff>14321</xdr:rowOff>
    </xdr:to>
    <xdr:pic>
      <xdr:nvPicPr>
        <xdr:cNvPr id="144" name="Рисунок 143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52440" y="12999720"/>
          <a:ext cx="488694" cy="212441"/>
        </a:xfrm>
        <a:prstGeom prst="rect">
          <a:avLst/>
        </a:prstGeom>
      </xdr:spPr>
    </xdr:pic>
    <xdr:clientData/>
  </xdr:twoCellAnchor>
  <xdr:twoCellAnchor>
    <xdr:from>
      <xdr:col>14</xdr:col>
      <xdr:colOff>4127500</xdr:colOff>
      <xdr:row>71</xdr:row>
      <xdr:rowOff>0</xdr:rowOff>
    </xdr:from>
    <xdr:to>
      <xdr:col>15</xdr:col>
      <xdr:colOff>21334</xdr:colOff>
      <xdr:row>72</xdr:row>
      <xdr:rowOff>14321</xdr:rowOff>
    </xdr:to>
    <xdr:pic>
      <xdr:nvPicPr>
        <xdr:cNvPr id="145" name="Рисунок 144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52440" y="13395960"/>
          <a:ext cx="488694" cy="212441"/>
        </a:xfrm>
        <a:prstGeom prst="rect">
          <a:avLst/>
        </a:prstGeom>
      </xdr:spPr>
    </xdr:pic>
    <xdr:clientData/>
  </xdr:twoCellAnchor>
  <xdr:twoCellAnchor>
    <xdr:from>
      <xdr:col>14</xdr:col>
      <xdr:colOff>4127500</xdr:colOff>
      <xdr:row>75</xdr:row>
      <xdr:rowOff>0</xdr:rowOff>
    </xdr:from>
    <xdr:to>
      <xdr:col>15</xdr:col>
      <xdr:colOff>21334</xdr:colOff>
      <xdr:row>76</xdr:row>
      <xdr:rowOff>23846</xdr:rowOff>
    </xdr:to>
    <xdr:pic>
      <xdr:nvPicPr>
        <xdr:cNvPr id="146" name="Рисунок 145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52440" y="14180820"/>
          <a:ext cx="488694" cy="214346"/>
        </a:xfrm>
        <a:prstGeom prst="rect">
          <a:avLst/>
        </a:prstGeom>
      </xdr:spPr>
    </xdr:pic>
    <xdr:clientData/>
  </xdr:twoCellAnchor>
  <xdr:twoCellAnchor>
    <xdr:from>
      <xdr:col>1</xdr:col>
      <xdr:colOff>4106333</xdr:colOff>
      <xdr:row>81</xdr:row>
      <xdr:rowOff>201083</xdr:rowOff>
    </xdr:from>
    <xdr:to>
      <xdr:col>2</xdr:col>
      <xdr:colOff>167</xdr:colOff>
      <xdr:row>83</xdr:row>
      <xdr:rowOff>2679</xdr:rowOff>
    </xdr:to>
    <xdr:pic>
      <xdr:nvPicPr>
        <xdr:cNvPr id="147" name="Рисунок 146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31273" y="14968643"/>
          <a:ext cx="488694" cy="205456"/>
        </a:xfrm>
        <a:prstGeom prst="rect">
          <a:avLst/>
        </a:prstGeom>
      </xdr:spPr>
    </xdr:pic>
    <xdr:clientData/>
  </xdr:twoCellAnchor>
  <xdr:twoCellAnchor>
    <xdr:from>
      <xdr:col>1</xdr:col>
      <xdr:colOff>4106333</xdr:colOff>
      <xdr:row>83</xdr:row>
      <xdr:rowOff>190500</xdr:rowOff>
    </xdr:from>
    <xdr:to>
      <xdr:col>2</xdr:col>
      <xdr:colOff>167</xdr:colOff>
      <xdr:row>85</xdr:row>
      <xdr:rowOff>2680</xdr:rowOff>
    </xdr:to>
    <xdr:pic>
      <xdr:nvPicPr>
        <xdr:cNvPr id="148" name="Рисунок 147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31273" y="15361920"/>
          <a:ext cx="488694" cy="208420"/>
        </a:xfrm>
        <a:prstGeom prst="rect">
          <a:avLst/>
        </a:prstGeom>
      </xdr:spPr>
    </xdr:pic>
    <xdr:clientData/>
  </xdr:twoCellAnchor>
  <xdr:twoCellAnchor>
    <xdr:from>
      <xdr:col>1</xdr:col>
      <xdr:colOff>4106333</xdr:colOff>
      <xdr:row>84</xdr:row>
      <xdr:rowOff>190500</xdr:rowOff>
    </xdr:from>
    <xdr:to>
      <xdr:col>2</xdr:col>
      <xdr:colOff>167</xdr:colOff>
      <xdr:row>86</xdr:row>
      <xdr:rowOff>2679</xdr:rowOff>
    </xdr:to>
    <xdr:pic>
      <xdr:nvPicPr>
        <xdr:cNvPr id="149" name="Рисунок 148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31273" y="15560040"/>
          <a:ext cx="488694" cy="208419"/>
        </a:xfrm>
        <a:prstGeom prst="rect">
          <a:avLst/>
        </a:prstGeom>
      </xdr:spPr>
    </xdr:pic>
    <xdr:clientData/>
  </xdr:twoCellAnchor>
  <xdr:twoCellAnchor>
    <xdr:from>
      <xdr:col>1</xdr:col>
      <xdr:colOff>4106333</xdr:colOff>
      <xdr:row>85</xdr:row>
      <xdr:rowOff>190501</xdr:rowOff>
    </xdr:from>
    <xdr:to>
      <xdr:col>2</xdr:col>
      <xdr:colOff>167</xdr:colOff>
      <xdr:row>87</xdr:row>
      <xdr:rowOff>2680</xdr:rowOff>
    </xdr:to>
    <xdr:pic>
      <xdr:nvPicPr>
        <xdr:cNvPr id="150" name="Рисунок 149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31273" y="15758161"/>
          <a:ext cx="488694" cy="208419"/>
        </a:xfrm>
        <a:prstGeom prst="rect">
          <a:avLst/>
        </a:prstGeom>
      </xdr:spPr>
    </xdr:pic>
    <xdr:clientData/>
  </xdr:twoCellAnchor>
  <xdr:twoCellAnchor>
    <xdr:from>
      <xdr:col>1</xdr:col>
      <xdr:colOff>4106333</xdr:colOff>
      <xdr:row>88</xdr:row>
      <xdr:rowOff>190501</xdr:rowOff>
    </xdr:from>
    <xdr:to>
      <xdr:col>2</xdr:col>
      <xdr:colOff>167</xdr:colOff>
      <xdr:row>90</xdr:row>
      <xdr:rowOff>2680</xdr:rowOff>
    </xdr:to>
    <xdr:pic>
      <xdr:nvPicPr>
        <xdr:cNvPr id="151" name="Рисунок 150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31273" y="16352521"/>
          <a:ext cx="488694" cy="208419"/>
        </a:xfrm>
        <a:prstGeom prst="rect">
          <a:avLst/>
        </a:prstGeom>
      </xdr:spPr>
    </xdr:pic>
    <xdr:clientData/>
  </xdr:twoCellAnchor>
  <xdr:twoCellAnchor>
    <xdr:from>
      <xdr:col>1</xdr:col>
      <xdr:colOff>4106333</xdr:colOff>
      <xdr:row>92</xdr:row>
      <xdr:rowOff>190500</xdr:rowOff>
    </xdr:from>
    <xdr:to>
      <xdr:col>2</xdr:col>
      <xdr:colOff>167</xdr:colOff>
      <xdr:row>94</xdr:row>
      <xdr:rowOff>2680</xdr:rowOff>
    </xdr:to>
    <xdr:pic>
      <xdr:nvPicPr>
        <xdr:cNvPr id="152" name="Рисунок 151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31273" y="17145000"/>
          <a:ext cx="488694" cy="208420"/>
        </a:xfrm>
        <a:prstGeom prst="rect">
          <a:avLst/>
        </a:prstGeom>
      </xdr:spPr>
    </xdr:pic>
    <xdr:clientData/>
  </xdr:twoCellAnchor>
  <xdr:twoCellAnchor>
    <xdr:from>
      <xdr:col>1</xdr:col>
      <xdr:colOff>4106333</xdr:colOff>
      <xdr:row>93</xdr:row>
      <xdr:rowOff>190500</xdr:rowOff>
    </xdr:from>
    <xdr:to>
      <xdr:col>2</xdr:col>
      <xdr:colOff>167</xdr:colOff>
      <xdr:row>95</xdr:row>
      <xdr:rowOff>2679</xdr:rowOff>
    </xdr:to>
    <xdr:pic>
      <xdr:nvPicPr>
        <xdr:cNvPr id="153" name="Рисунок 152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31273" y="17343120"/>
          <a:ext cx="488694" cy="208419"/>
        </a:xfrm>
        <a:prstGeom prst="rect">
          <a:avLst/>
        </a:prstGeom>
      </xdr:spPr>
    </xdr:pic>
    <xdr:clientData/>
  </xdr:twoCellAnchor>
  <xdr:twoCellAnchor>
    <xdr:from>
      <xdr:col>1</xdr:col>
      <xdr:colOff>4106333</xdr:colOff>
      <xdr:row>97</xdr:row>
      <xdr:rowOff>201084</xdr:rowOff>
    </xdr:from>
    <xdr:to>
      <xdr:col>2</xdr:col>
      <xdr:colOff>167</xdr:colOff>
      <xdr:row>99</xdr:row>
      <xdr:rowOff>2680</xdr:rowOff>
    </xdr:to>
    <xdr:pic>
      <xdr:nvPicPr>
        <xdr:cNvPr id="154" name="Рисунок 15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31273" y="18146184"/>
          <a:ext cx="488694" cy="205456"/>
        </a:xfrm>
        <a:prstGeom prst="rect">
          <a:avLst/>
        </a:prstGeom>
      </xdr:spPr>
    </xdr:pic>
    <xdr:clientData/>
  </xdr:twoCellAnchor>
  <xdr:twoCellAnchor>
    <xdr:from>
      <xdr:col>1</xdr:col>
      <xdr:colOff>4106333</xdr:colOff>
      <xdr:row>101</xdr:row>
      <xdr:rowOff>190500</xdr:rowOff>
    </xdr:from>
    <xdr:to>
      <xdr:col>2</xdr:col>
      <xdr:colOff>167</xdr:colOff>
      <xdr:row>103</xdr:row>
      <xdr:rowOff>2679</xdr:rowOff>
    </xdr:to>
    <xdr:pic>
      <xdr:nvPicPr>
        <xdr:cNvPr id="155" name="Рисунок 15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31273" y="18935700"/>
          <a:ext cx="488694" cy="208419"/>
        </a:xfrm>
        <a:prstGeom prst="rect">
          <a:avLst/>
        </a:prstGeom>
      </xdr:spPr>
    </xdr:pic>
    <xdr:clientData/>
  </xdr:twoCellAnchor>
  <xdr:twoCellAnchor>
    <xdr:from>
      <xdr:col>1</xdr:col>
      <xdr:colOff>4106333</xdr:colOff>
      <xdr:row>103</xdr:row>
      <xdr:rowOff>190500</xdr:rowOff>
    </xdr:from>
    <xdr:to>
      <xdr:col>2</xdr:col>
      <xdr:colOff>167</xdr:colOff>
      <xdr:row>104</xdr:row>
      <xdr:rowOff>203763</xdr:rowOff>
    </xdr:to>
    <xdr:pic>
      <xdr:nvPicPr>
        <xdr:cNvPr id="156" name="Рисунок 155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31273" y="19331940"/>
          <a:ext cx="488694" cy="211383"/>
        </a:xfrm>
        <a:prstGeom prst="rect">
          <a:avLst/>
        </a:prstGeom>
      </xdr:spPr>
    </xdr:pic>
    <xdr:clientData/>
  </xdr:twoCellAnchor>
  <xdr:twoCellAnchor>
    <xdr:from>
      <xdr:col>1</xdr:col>
      <xdr:colOff>4106333</xdr:colOff>
      <xdr:row>104</xdr:row>
      <xdr:rowOff>201084</xdr:rowOff>
    </xdr:from>
    <xdr:to>
      <xdr:col>2</xdr:col>
      <xdr:colOff>167</xdr:colOff>
      <xdr:row>106</xdr:row>
      <xdr:rowOff>2680</xdr:rowOff>
    </xdr:to>
    <xdr:pic>
      <xdr:nvPicPr>
        <xdr:cNvPr id="157" name="Рисунок 156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31273" y="19540644"/>
          <a:ext cx="488694" cy="205456"/>
        </a:xfrm>
        <a:prstGeom prst="rect">
          <a:avLst/>
        </a:prstGeom>
      </xdr:spPr>
    </xdr:pic>
    <xdr:clientData/>
  </xdr:twoCellAnchor>
  <xdr:twoCellAnchor>
    <xdr:from>
      <xdr:col>1</xdr:col>
      <xdr:colOff>4106333</xdr:colOff>
      <xdr:row>105</xdr:row>
      <xdr:rowOff>190500</xdr:rowOff>
    </xdr:from>
    <xdr:to>
      <xdr:col>2</xdr:col>
      <xdr:colOff>167</xdr:colOff>
      <xdr:row>107</xdr:row>
      <xdr:rowOff>2680</xdr:rowOff>
    </xdr:to>
    <xdr:pic>
      <xdr:nvPicPr>
        <xdr:cNvPr id="158" name="Рисунок 157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31273" y="19735800"/>
          <a:ext cx="488694" cy="208420"/>
        </a:xfrm>
        <a:prstGeom prst="rect">
          <a:avLst/>
        </a:prstGeom>
      </xdr:spPr>
    </xdr:pic>
    <xdr:clientData/>
  </xdr:twoCellAnchor>
  <xdr:twoCellAnchor>
    <xdr:from>
      <xdr:col>1</xdr:col>
      <xdr:colOff>4106333</xdr:colOff>
      <xdr:row>106</xdr:row>
      <xdr:rowOff>190500</xdr:rowOff>
    </xdr:from>
    <xdr:to>
      <xdr:col>2</xdr:col>
      <xdr:colOff>167</xdr:colOff>
      <xdr:row>108</xdr:row>
      <xdr:rowOff>2679</xdr:rowOff>
    </xdr:to>
    <xdr:pic>
      <xdr:nvPicPr>
        <xdr:cNvPr id="159" name="Рисунок 158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31273" y="19933920"/>
          <a:ext cx="488694" cy="208419"/>
        </a:xfrm>
        <a:prstGeom prst="rect">
          <a:avLst/>
        </a:prstGeom>
      </xdr:spPr>
    </xdr:pic>
    <xdr:clientData/>
  </xdr:twoCellAnchor>
  <xdr:twoCellAnchor>
    <xdr:from>
      <xdr:col>1</xdr:col>
      <xdr:colOff>4106333</xdr:colOff>
      <xdr:row>109</xdr:row>
      <xdr:rowOff>201084</xdr:rowOff>
    </xdr:from>
    <xdr:to>
      <xdr:col>2</xdr:col>
      <xdr:colOff>167</xdr:colOff>
      <xdr:row>111</xdr:row>
      <xdr:rowOff>2680</xdr:rowOff>
    </xdr:to>
    <xdr:pic>
      <xdr:nvPicPr>
        <xdr:cNvPr id="160" name="Рисунок 159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31273" y="20538864"/>
          <a:ext cx="488694" cy="205456"/>
        </a:xfrm>
        <a:prstGeom prst="rect">
          <a:avLst/>
        </a:prstGeom>
      </xdr:spPr>
    </xdr:pic>
    <xdr:clientData/>
  </xdr:twoCellAnchor>
  <xdr:twoCellAnchor>
    <xdr:from>
      <xdr:col>1</xdr:col>
      <xdr:colOff>4106333</xdr:colOff>
      <xdr:row>110</xdr:row>
      <xdr:rowOff>190500</xdr:rowOff>
    </xdr:from>
    <xdr:to>
      <xdr:col>2</xdr:col>
      <xdr:colOff>167</xdr:colOff>
      <xdr:row>111</xdr:row>
      <xdr:rowOff>203763</xdr:rowOff>
    </xdr:to>
    <xdr:pic>
      <xdr:nvPicPr>
        <xdr:cNvPr id="161" name="Рисунок 160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31273" y="20734020"/>
          <a:ext cx="488694" cy="211383"/>
        </a:xfrm>
        <a:prstGeom prst="rect">
          <a:avLst/>
        </a:prstGeom>
      </xdr:spPr>
    </xdr:pic>
    <xdr:clientData/>
  </xdr:twoCellAnchor>
  <xdr:twoCellAnchor>
    <xdr:from>
      <xdr:col>1</xdr:col>
      <xdr:colOff>4095750</xdr:colOff>
      <xdr:row>107</xdr:row>
      <xdr:rowOff>190501</xdr:rowOff>
    </xdr:from>
    <xdr:to>
      <xdr:col>1</xdr:col>
      <xdr:colOff>4455750</xdr:colOff>
      <xdr:row>109</xdr:row>
      <xdr:rowOff>0</xdr:rowOff>
    </xdr:to>
    <xdr:pic>
      <xdr:nvPicPr>
        <xdr:cNvPr id="162" name="Рисунок 161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20690" y="20132041"/>
          <a:ext cx="360000" cy="205739"/>
        </a:xfrm>
        <a:prstGeom prst="rect">
          <a:avLst/>
        </a:prstGeom>
      </xdr:spPr>
    </xdr:pic>
    <xdr:clientData/>
  </xdr:twoCellAnchor>
  <xdr:twoCellAnchor>
    <xdr:from>
      <xdr:col>1</xdr:col>
      <xdr:colOff>4095750</xdr:colOff>
      <xdr:row>109</xdr:row>
      <xdr:rowOff>0</xdr:rowOff>
    </xdr:from>
    <xdr:to>
      <xdr:col>1</xdr:col>
      <xdr:colOff>4455750</xdr:colOff>
      <xdr:row>109</xdr:row>
      <xdr:rowOff>203763</xdr:rowOff>
    </xdr:to>
    <xdr:pic>
      <xdr:nvPicPr>
        <xdr:cNvPr id="163" name="Рисунок 162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20690" y="20337780"/>
          <a:ext cx="360000" cy="203763"/>
        </a:xfrm>
        <a:prstGeom prst="rect">
          <a:avLst/>
        </a:prstGeom>
      </xdr:spPr>
    </xdr:pic>
    <xdr:clientData/>
  </xdr:twoCellAnchor>
  <xdr:twoCellAnchor>
    <xdr:from>
      <xdr:col>14</xdr:col>
      <xdr:colOff>4106333</xdr:colOff>
      <xdr:row>81</xdr:row>
      <xdr:rowOff>201083</xdr:rowOff>
    </xdr:from>
    <xdr:to>
      <xdr:col>15</xdr:col>
      <xdr:colOff>167</xdr:colOff>
      <xdr:row>83</xdr:row>
      <xdr:rowOff>2679</xdr:rowOff>
    </xdr:to>
    <xdr:pic>
      <xdr:nvPicPr>
        <xdr:cNvPr id="181" name="Рисунок 180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31273" y="14968643"/>
          <a:ext cx="488694" cy="205456"/>
        </a:xfrm>
        <a:prstGeom prst="rect">
          <a:avLst/>
        </a:prstGeom>
      </xdr:spPr>
    </xdr:pic>
    <xdr:clientData/>
  </xdr:twoCellAnchor>
  <xdr:twoCellAnchor>
    <xdr:from>
      <xdr:col>14</xdr:col>
      <xdr:colOff>4106333</xdr:colOff>
      <xdr:row>83</xdr:row>
      <xdr:rowOff>190500</xdr:rowOff>
    </xdr:from>
    <xdr:to>
      <xdr:col>15</xdr:col>
      <xdr:colOff>167</xdr:colOff>
      <xdr:row>85</xdr:row>
      <xdr:rowOff>2680</xdr:rowOff>
    </xdr:to>
    <xdr:pic>
      <xdr:nvPicPr>
        <xdr:cNvPr id="182" name="Рисунок 181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31273" y="15361920"/>
          <a:ext cx="488694" cy="208420"/>
        </a:xfrm>
        <a:prstGeom prst="rect">
          <a:avLst/>
        </a:prstGeom>
      </xdr:spPr>
    </xdr:pic>
    <xdr:clientData/>
  </xdr:twoCellAnchor>
  <xdr:twoCellAnchor>
    <xdr:from>
      <xdr:col>14</xdr:col>
      <xdr:colOff>4106333</xdr:colOff>
      <xdr:row>84</xdr:row>
      <xdr:rowOff>190500</xdr:rowOff>
    </xdr:from>
    <xdr:to>
      <xdr:col>15</xdr:col>
      <xdr:colOff>167</xdr:colOff>
      <xdr:row>86</xdr:row>
      <xdr:rowOff>2679</xdr:rowOff>
    </xdr:to>
    <xdr:pic>
      <xdr:nvPicPr>
        <xdr:cNvPr id="183" name="Рисунок 182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31273" y="15560040"/>
          <a:ext cx="488694" cy="208419"/>
        </a:xfrm>
        <a:prstGeom prst="rect">
          <a:avLst/>
        </a:prstGeom>
      </xdr:spPr>
    </xdr:pic>
    <xdr:clientData/>
  </xdr:twoCellAnchor>
  <xdr:twoCellAnchor>
    <xdr:from>
      <xdr:col>14</xdr:col>
      <xdr:colOff>4106333</xdr:colOff>
      <xdr:row>85</xdr:row>
      <xdr:rowOff>190501</xdr:rowOff>
    </xdr:from>
    <xdr:to>
      <xdr:col>15</xdr:col>
      <xdr:colOff>167</xdr:colOff>
      <xdr:row>87</xdr:row>
      <xdr:rowOff>2680</xdr:rowOff>
    </xdr:to>
    <xdr:pic>
      <xdr:nvPicPr>
        <xdr:cNvPr id="184" name="Рисунок 18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31273" y="15758161"/>
          <a:ext cx="488694" cy="208419"/>
        </a:xfrm>
        <a:prstGeom prst="rect">
          <a:avLst/>
        </a:prstGeom>
      </xdr:spPr>
    </xdr:pic>
    <xdr:clientData/>
  </xdr:twoCellAnchor>
  <xdr:twoCellAnchor>
    <xdr:from>
      <xdr:col>14</xdr:col>
      <xdr:colOff>4106333</xdr:colOff>
      <xdr:row>88</xdr:row>
      <xdr:rowOff>190501</xdr:rowOff>
    </xdr:from>
    <xdr:to>
      <xdr:col>15</xdr:col>
      <xdr:colOff>167</xdr:colOff>
      <xdr:row>90</xdr:row>
      <xdr:rowOff>2680</xdr:rowOff>
    </xdr:to>
    <xdr:pic>
      <xdr:nvPicPr>
        <xdr:cNvPr id="185" name="Рисунок 18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31273" y="16352521"/>
          <a:ext cx="488694" cy="208419"/>
        </a:xfrm>
        <a:prstGeom prst="rect">
          <a:avLst/>
        </a:prstGeom>
      </xdr:spPr>
    </xdr:pic>
    <xdr:clientData/>
  </xdr:twoCellAnchor>
  <xdr:twoCellAnchor>
    <xdr:from>
      <xdr:col>14</xdr:col>
      <xdr:colOff>4106333</xdr:colOff>
      <xdr:row>92</xdr:row>
      <xdr:rowOff>190500</xdr:rowOff>
    </xdr:from>
    <xdr:to>
      <xdr:col>15</xdr:col>
      <xdr:colOff>167</xdr:colOff>
      <xdr:row>94</xdr:row>
      <xdr:rowOff>2680</xdr:rowOff>
    </xdr:to>
    <xdr:pic>
      <xdr:nvPicPr>
        <xdr:cNvPr id="186" name="Рисунок 185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31273" y="17145000"/>
          <a:ext cx="488694" cy="208420"/>
        </a:xfrm>
        <a:prstGeom prst="rect">
          <a:avLst/>
        </a:prstGeom>
      </xdr:spPr>
    </xdr:pic>
    <xdr:clientData/>
  </xdr:twoCellAnchor>
  <xdr:twoCellAnchor>
    <xdr:from>
      <xdr:col>14</xdr:col>
      <xdr:colOff>4106333</xdr:colOff>
      <xdr:row>93</xdr:row>
      <xdr:rowOff>190500</xdr:rowOff>
    </xdr:from>
    <xdr:to>
      <xdr:col>15</xdr:col>
      <xdr:colOff>167</xdr:colOff>
      <xdr:row>95</xdr:row>
      <xdr:rowOff>2679</xdr:rowOff>
    </xdr:to>
    <xdr:pic>
      <xdr:nvPicPr>
        <xdr:cNvPr id="187" name="Рисунок 186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31273" y="17343120"/>
          <a:ext cx="488694" cy="208419"/>
        </a:xfrm>
        <a:prstGeom prst="rect">
          <a:avLst/>
        </a:prstGeom>
      </xdr:spPr>
    </xdr:pic>
    <xdr:clientData/>
  </xdr:twoCellAnchor>
  <xdr:twoCellAnchor>
    <xdr:from>
      <xdr:col>14</xdr:col>
      <xdr:colOff>4106333</xdr:colOff>
      <xdr:row>97</xdr:row>
      <xdr:rowOff>201084</xdr:rowOff>
    </xdr:from>
    <xdr:to>
      <xdr:col>15</xdr:col>
      <xdr:colOff>167</xdr:colOff>
      <xdr:row>99</xdr:row>
      <xdr:rowOff>2680</xdr:rowOff>
    </xdr:to>
    <xdr:pic>
      <xdr:nvPicPr>
        <xdr:cNvPr id="188" name="Рисунок 187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31273" y="18146184"/>
          <a:ext cx="488694" cy="205456"/>
        </a:xfrm>
        <a:prstGeom prst="rect">
          <a:avLst/>
        </a:prstGeom>
      </xdr:spPr>
    </xdr:pic>
    <xdr:clientData/>
  </xdr:twoCellAnchor>
  <xdr:twoCellAnchor>
    <xdr:from>
      <xdr:col>14</xdr:col>
      <xdr:colOff>4106333</xdr:colOff>
      <xdr:row>101</xdr:row>
      <xdr:rowOff>190500</xdr:rowOff>
    </xdr:from>
    <xdr:to>
      <xdr:col>15</xdr:col>
      <xdr:colOff>167</xdr:colOff>
      <xdr:row>103</xdr:row>
      <xdr:rowOff>2679</xdr:rowOff>
    </xdr:to>
    <xdr:pic>
      <xdr:nvPicPr>
        <xdr:cNvPr id="189" name="Рисунок 188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31273" y="18935700"/>
          <a:ext cx="488694" cy="208419"/>
        </a:xfrm>
        <a:prstGeom prst="rect">
          <a:avLst/>
        </a:prstGeom>
      </xdr:spPr>
    </xdr:pic>
    <xdr:clientData/>
  </xdr:twoCellAnchor>
  <xdr:twoCellAnchor>
    <xdr:from>
      <xdr:col>14</xdr:col>
      <xdr:colOff>4106333</xdr:colOff>
      <xdr:row>103</xdr:row>
      <xdr:rowOff>190500</xdr:rowOff>
    </xdr:from>
    <xdr:to>
      <xdr:col>15</xdr:col>
      <xdr:colOff>167</xdr:colOff>
      <xdr:row>104</xdr:row>
      <xdr:rowOff>203763</xdr:rowOff>
    </xdr:to>
    <xdr:pic>
      <xdr:nvPicPr>
        <xdr:cNvPr id="190" name="Рисунок 189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31273" y="19331940"/>
          <a:ext cx="488694" cy="211383"/>
        </a:xfrm>
        <a:prstGeom prst="rect">
          <a:avLst/>
        </a:prstGeom>
      </xdr:spPr>
    </xdr:pic>
    <xdr:clientData/>
  </xdr:twoCellAnchor>
  <xdr:twoCellAnchor>
    <xdr:from>
      <xdr:col>14</xdr:col>
      <xdr:colOff>4106333</xdr:colOff>
      <xdr:row>104</xdr:row>
      <xdr:rowOff>201084</xdr:rowOff>
    </xdr:from>
    <xdr:to>
      <xdr:col>15</xdr:col>
      <xdr:colOff>167</xdr:colOff>
      <xdr:row>106</xdr:row>
      <xdr:rowOff>2680</xdr:rowOff>
    </xdr:to>
    <xdr:pic>
      <xdr:nvPicPr>
        <xdr:cNvPr id="191" name="Рисунок 190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31273" y="19540644"/>
          <a:ext cx="488694" cy="205456"/>
        </a:xfrm>
        <a:prstGeom prst="rect">
          <a:avLst/>
        </a:prstGeom>
      </xdr:spPr>
    </xdr:pic>
    <xdr:clientData/>
  </xdr:twoCellAnchor>
  <xdr:twoCellAnchor>
    <xdr:from>
      <xdr:col>14</xdr:col>
      <xdr:colOff>4106333</xdr:colOff>
      <xdr:row>105</xdr:row>
      <xdr:rowOff>190500</xdr:rowOff>
    </xdr:from>
    <xdr:to>
      <xdr:col>15</xdr:col>
      <xdr:colOff>167</xdr:colOff>
      <xdr:row>107</xdr:row>
      <xdr:rowOff>2680</xdr:rowOff>
    </xdr:to>
    <xdr:pic>
      <xdr:nvPicPr>
        <xdr:cNvPr id="192" name="Рисунок 191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31273" y="19735800"/>
          <a:ext cx="488694" cy="208420"/>
        </a:xfrm>
        <a:prstGeom prst="rect">
          <a:avLst/>
        </a:prstGeom>
      </xdr:spPr>
    </xdr:pic>
    <xdr:clientData/>
  </xdr:twoCellAnchor>
  <xdr:twoCellAnchor>
    <xdr:from>
      <xdr:col>14</xdr:col>
      <xdr:colOff>4106333</xdr:colOff>
      <xdr:row>106</xdr:row>
      <xdr:rowOff>190500</xdr:rowOff>
    </xdr:from>
    <xdr:to>
      <xdr:col>15</xdr:col>
      <xdr:colOff>167</xdr:colOff>
      <xdr:row>108</xdr:row>
      <xdr:rowOff>2679</xdr:rowOff>
    </xdr:to>
    <xdr:pic>
      <xdr:nvPicPr>
        <xdr:cNvPr id="193" name="Рисунок 192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31273" y="19933920"/>
          <a:ext cx="488694" cy="208419"/>
        </a:xfrm>
        <a:prstGeom prst="rect">
          <a:avLst/>
        </a:prstGeom>
      </xdr:spPr>
    </xdr:pic>
    <xdr:clientData/>
  </xdr:twoCellAnchor>
  <xdr:twoCellAnchor>
    <xdr:from>
      <xdr:col>14</xdr:col>
      <xdr:colOff>4106333</xdr:colOff>
      <xdr:row>109</xdr:row>
      <xdr:rowOff>201084</xdr:rowOff>
    </xdr:from>
    <xdr:to>
      <xdr:col>15</xdr:col>
      <xdr:colOff>167</xdr:colOff>
      <xdr:row>111</xdr:row>
      <xdr:rowOff>2680</xdr:rowOff>
    </xdr:to>
    <xdr:pic>
      <xdr:nvPicPr>
        <xdr:cNvPr id="194" name="Рисунок 19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31273" y="20538864"/>
          <a:ext cx="488694" cy="205456"/>
        </a:xfrm>
        <a:prstGeom prst="rect">
          <a:avLst/>
        </a:prstGeom>
      </xdr:spPr>
    </xdr:pic>
    <xdr:clientData/>
  </xdr:twoCellAnchor>
  <xdr:twoCellAnchor>
    <xdr:from>
      <xdr:col>14</xdr:col>
      <xdr:colOff>4106333</xdr:colOff>
      <xdr:row>110</xdr:row>
      <xdr:rowOff>190500</xdr:rowOff>
    </xdr:from>
    <xdr:to>
      <xdr:col>15</xdr:col>
      <xdr:colOff>167</xdr:colOff>
      <xdr:row>111</xdr:row>
      <xdr:rowOff>203763</xdr:rowOff>
    </xdr:to>
    <xdr:pic>
      <xdr:nvPicPr>
        <xdr:cNvPr id="195" name="Рисунок 19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31273" y="20734020"/>
          <a:ext cx="488694" cy="211383"/>
        </a:xfrm>
        <a:prstGeom prst="rect">
          <a:avLst/>
        </a:prstGeom>
      </xdr:spPr>
    </xdr:pic>
    <xdr:clientData/>
  </xdr:twoCellAnchor>
  <xdr:twoCellAnchor>
    <xdr:from>
      <xdr:col>1</xdr:col>
      <xdr:colOff>4106333</xdr:colOff>
      <xdr:row>81</xdr:row>
      <xdr:rowOff>201083</xdr:rowOff>
    </xdr:from>
    <xdr:to>
      <xdr:col>2</xdr:col>
      <xdr:colOff>167</xdr:colOff>
      <xdr:row>83</xdr:row>
      <xdr:rowOff>2679</xdr:rowOff>
    </xdr:to>
    <xdr:pic>
      <xdr:nvPicPr>
        <xdr:cNvPr id="196" name="Рисунок 195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31273" y="14968643"/>
          <a:ext cx="488694" cy="205456"/>
        </a:xfrm>
        <a:prstGeom prst="rect">
          <a:avLst/>
        </a:prstGeom>
      </xdr:spPr>
    </xdr:pic>
    <xdr:clientData/>
  </xdr:twoCellAnchor>
  <xdr:twoCellAnchor>
    <xdr:from>
      <xdr:col>1</xdr:col>
      <xdr:colOff>4106333</xdr:colOff>
      <xdr:row>83</xdr:row>
      <xdr:rowOff>190500</xdr:rowOff>
    </xdr:from>
    <xdr:to>
      <xdr:col>2</xdr:col>
      <xdr:colOff>167</xdr:colOff>
      <xdr:row>85</xdr:row>
      <xdr:rowOff>2680</xdr:rowOff>
    </xdr:to>
    <xdr:pic>
      <xdr:nvPicPr>
        <xdr:cNvPr id="197" name="Рисунок 196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31273" y="15361920"/>
          <a:ext cx="488694" cy="208420"/>
        </a:xfrm>
        <a:prstGeom prst="rect">
          <a:avLst/>
        </a:prstGeom>
      </xdr:spPr>
    </xdr:pic>
    <xdr:clientData/>
  </xdr:twoCellAnchor>
  <xdr:twoCellAnchor>
    <xdr:from>
      <xdr:col>1</xdr:col>
      <xdr:colOff>4106333</xdr:colOff>
      <xdr:row>84</xdr:row>
      <xdr:rowOff>190500</xdr:rowOff>
    </xdr:from>
    <xdr:to>
      <xdr:col>2</xdr:col>
      <xdr:colOff>167</xdr:colOff>
      <xdr:row>86</xdr:row>
      <xdr:rowOff>2679</xdr:rowOff>
    </xdr:to>
    <xdr:pic>
      <xdr:nvPicPr>
        <xdr:cNvPr id="198" name="Рисунок 197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31273" y="15560040"/>
          <a:ext cx="488694" cy="208419"/>
        </a:xfrm>
        <a:prstGeom prst="rect">
          <a:avLst/>
        </a:prstGeom>
      </xdr:spPr>
    </xdr:pic>
    <xdr:clientData/>
  </xdr:twoCellAnchor>
  <xdr:twoCellAnchor>
    <xdr:from>
      <xdr:col>1</xdr:col>
      <xdr:colOff>4106333</xdr:colOff>
      <xdr:row>85</xdr:row>
      <xdr:rowOff>190501</xdr:rowOff>
    </xdr:from>
    <xdr:to>
      <xdr:col>2</xdr:col>
      <xdr:colOff>167</xdr:colOff>
      <xdr:row>87</xdr:row>
      <xdr:rowOff>2680</xdr:rowOff>
    </xdr:to>
    <xdr:pic>
      <xdr:nvPicPr>
        <xdr:cNvPr id="199" name="Рисунок 198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31273" y="15758161"/>
          <a:ext cx="488694" cy="208419"/>
        </a:xfrm>
        <a:prstGeom prst="rect">
          <a:avLst/>
        </a:prstGeom>
      </xdr:spPr>
    </xdr:pic>
    <xdr:clientData/>
  </xdr:twoCellAnchor>
  <xdr:twoCellAnchor>
    <xdr:from>
      <xdr:col>1</xdr:col>
      <xdr:colOff>4106333</xdr:colOff>
      <xdr:row>88</xdr:row>
      <xdr:rowOff>190501</xdr:rowOff>
    </xdr:from>
    <xdr:to>
      <xdr:col>2</xdr:col>
      <xdr:colOff>167</xdr:colOff>
      <xdr:row>90</xdr:row>
      <xdr:rowOff>2680</xdr:rowOff>
    </xdr:to>
    <xdr:pic>
      <xdr:nvPicPr>
        <xdr:cNvPr id="200" name="Рисунок 199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31273" y="16352521"/>
          <a:ext cx="488694" cy="208419"/>
        </a:xfrm>
        <a:prstGeom prst="rect">
          <a:avLst/>
        </a:prstGeom>
      </xdr:spPr>
    </xdr:pic>
    <xdr:clientData/>
  </xdr:twoCellAnchor>
  <xdr:twoCellAnchor>
    <xdr:from>
      <xdr:col>1</xdr:col>
      <xdr:colOff>4106333</xdr:colOff>
      <xdr:row>92</xdr:row>
      <xdr:rowOff>190500</xdr:rowOff>
    </xdr:from>
    <xdr:to>
      <xdr:col>2</xdr:col>
      <xdr:colOff>167</xdr:colOff>
      <xdr:row>94</xdr:row>
      <xdr:rowOff>2680</xdr:rowOff>
    </xdr:to>
    <xdr:pic>
      <xdr:nvPicPr>
        <xdr:cNvPr id="201" name="Рисунок 200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31273" y="17145000"/>
          <a:ext cx="488694" cy="208420"/>
        </a:xfrm>
        <a:prstGeom prst="rect">
          <a:avLst/>
        </a:prstGeom>
      </xdr:spPr>
    </xdr:pic>
    <xdr:clientData/>
  </xdr:twoCellAnchor>
  <xdr:twoCellAnchor>
    <xdr:from>
      <xdr:col>1</xdr:col>
      <xdr:colOff>4106333</xdr:colOff>
      <xdr:row>93</xdr:row>
      <xdr:rowOff>190500</xdr:rowOff>
    </xdr:from>
    <xdr:to>
      <xdr:col>2</xdr:col>
      <xdr:colOff>167</xdr:colOff>
      <xdr:row>95</xdr:row>
      <xdr:rowOff>2679</xdr:rowOff>
    </xdr:to>
    <xdr:pic>
      <xdr:nvPicPr>
        <xdr:cNvPr id="202" name="Рисунок 201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31273" y="17343120"/>
          <a:ext cx="488694" cy="208419"/>
        </a:xfrm>
        <a:prstGeom prst="rect">
          <a:avLst/>
        </a:prstGeom>
      </xdr:spPr>
    </xdr:pic>
    <xdr:clientData/>
  </xdr:twoCellAnchor>
  <xdr:twoCellAnchor>
    <xdr:from>
      <xdr:col>1</xdr:col>
      <xdr:colOff>4106333</xdr:colOff>
      <xdr:row>97</xdr:row>
      <xdr:rowOff>201084</xdr:rowOff>
    </xdr:from>
    <xdr:to>
      <xdr:col>2</xdr:col>
      <xdr:colOff>167</xdr:colOff>
      <xdr:row>99</xdr:row>
      <xdr:rowOff>2680</xdr:rowOff>
    </xdr:to>
    <xdr:pic>
      <xdr:nvPicPr>
        <xdr:cNvPr id="203" name="Рисунок 202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31273" y="18146184"/>
          <a:ext cx="488694" cy="205456"/>
        </a:xfrm>
        <a:prstGeom prst="rect">
          <a:avLst/>
        </a:prstGeom>
      </xdr:spPr>
    </xdr:pic>
    <xdr:clientData/>
  </xdr:twoCellAnchor>
  <xdr:twoCellAnchor>
    <xdr:from>
      <xdr:col>1</xdr:col>
      <xdr:colOff>4106333</xdr:colOff>
      <xdr:row>101</xdr:row>
      <xdr:rowOff>190500</xdr:rowOff>
    </xdr:from>
    <xdr:to>
      <xdr:col>2</xdr:col>
      <xdr:colOff>167</xdr:colOff>
      <xdr:row>103</xdr:row>
      <xdr:rowOff>2679</xdr:rowOff>
    </xdr:to>
    <xdr:pic>
      <xdr:nvPicPr>
        <xdr:cNvPr id="204" name="Рисунок 20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31273" y="18935700"/>
          <a:ext cx="488694" cy="208419"/>
        </a:xfrm>
        <a:prstGeom prst="rect">
          <a:avLst/>
        </a:prstGeom>
      </xdr:spPr>
    </xdr:pic>
    <xdr:clientData/>
  </xdr:twoCellAnchor>
  <xdr:twoCellAnchor>
    <xdr:from>
      <xdr:col>1</xdr:col>
      <xdr:colOff>4106333</xdr:colOff>
      <xdr:row>103</xdr:row>
      <xdr:rowOff>190500</xdr:rowOff>
    </xdr:from>
    <xdr:to>
      <xdr:col>2</xdr:col>
      <xdr:colOff>167</xdr:colOff>
      <xdr:row>104</xdr:row>
      <xdr:rowOff>203763</xdr:rowOff>
    </xdr:to>
    <xdr:pic>
      <xdr:nvPicPr>
        <xdr:cNvPr id="205" name="Рисунок 20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31273" y="19331940"/>
          <a:ext cx="488694" cy="211383"/>
        </a:xfrm>
        <a:prstGeom prst="rect">
          <a:avLst/>
        </a:prstGeom>
      </xdr:spPr>
    </xdr:pic>
    <xdr:clientData/>
  </xdr:twoCellAnchor>
  <xdr:twoCellAnchor>
    <xdr:from>
      <xdr:col>1</xdr:col>
      <xdr:colOff>4106333</xdr:colOff>
      <xdr:row>104</xdr:row>
      <xdr:rowOff>201084</xdr:rowOff>
    </xdr:from>
    <xdr:to>
      <xdr:col>2</xdr:col>
      <xdr:colOff>167</xdr:colOff>
      <xdr:row>106</xdr:row>
      <xdr:rowOff>2680</xdr:rowOff>
    </xdr:to>
    <xdr:pic>
      <xdr:nvPicPr>
        <xdr:cNvPr id="206" name="Рисунок 205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31273" y="19540644"/>
          <a:ext cx="488694" cy="205456"/>
        </a:xfrm>
        <a:prstGeom prst="rect">
          <a:avLst/>
        </a:prstGeom>
      </xdr:spPr>
    </xdr:pic>
    <xdr:clientData/>
  </xdr:twoCellAnchor>
  <xdr:twoCellAnchor>
    <xdr:from>
      <xdr:col>1</xdr:col>
      <xdr:colOff>4106333</xdr:colOff>
      <xdr:row>105</xdr:row>
      <xdr:rowOff>190500</xdr:rowOff>
    </xdr:from>
    <xdr:to>
      <xdr:col>2</xdr:col>
      <xdr:colOff>167</xdr:colOff>
      <xdr:row>107</xdr:row>
      <xdr:rowOff>2680</xdr:rowOff>
    </xdr:to>
    <xdr:pic>
      <xdr:nvPicPr>
        <xdr:cNvPr id="207" name="Рисунок 206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31273" y="19735800"/>
          <a:ext cx="488694" cy="208420"/>
        </a:xfrm>
        <a:prstGeom prst="rect">
          <a:avLst/>
        </a:prstGeom>
      </xdr:spPr>
    </xdr:pic>
    <xdr:clientData/>
  </xdr:twoCellAnchor>
  <xdr:twoCellAnchor>
    <xdr:from>
      <xdr:col>1</xdr:col>
      <xdr:colOff>4106333</xdr:colOff>
      <xdr:row>106</xdr:row>
      <xdr:rowOff>190500</xdr:rowOff>
    </xdr:from>
    <xdr:to>
      <xdr:col>2</xdr:col>
      <xdr:colOff>167</xdr:colOff>
      <xdr:row>108</xdr:row>
      <xdr:rowOff>2679</xdr:rowOff>
    </xdr:to>
    <xdr:pic>
      <xdr:nvPicPr>
        <xdr:cNvPr id="208" name="Рисунок 207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31273" y="19933920"/>
          <a:ext cx="488694" cy="208419"/>
        </a:xfrm>
        <a:prstGeom prst="rect">
          <a:avLst/>
        </a:prstGeom>
      </xdr:spPr>
    </xdr:pic>
    <xdr:clientData/>
  </xdr:twoCellAnchor>
  <xdr:twoCellAnchor>
    <xdr:from>
      <xdr:col>1</xdr:col>
      <xdr:colOff>4106333</xdr:colOff>
      <xdr:row>109</xdr:row>
      <xdr:rowOff>201084</xdr:rowOff>
    </xdr:from>
    <xdr:to>
      <xdr:col>2</xdr:col>
      <xdr:colOff>167</xdr:colOff>
      <xdr:row>111</xdr:row>
      <xdr:rowOff>2680</xdr:rowOff>
    </xdr:to>
    <xdr:pic>
      <xdr:nvPicPr>
        <xdr:cNvPr id="209" name="Рисунок 208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31273" y="20538864"/>
          <a:ext cx="488694" cy="205456"/>
        </a:xfrm>
        <a:prstGeom prst="rect">
          <a:avLst/>
        </a:prstGeom>
      </xdr:spPr>
    </xdr:pic>
    <xdr:clientData/>
  </xdr:twoCellAnchor>
  <xdr:twoCellAnchor>
    <xdr:from>
      <xdr:col>1</xdr:col>
      <xdr:colOff>4106333</xdr:colOff>
      <xdr:row>110</xdr:row>
      <xdr:rowOff>190500</xdr:rowOff>
    </xdr:from>
    <xdr:to>
      <xdr:col>2</xdr:col>
      <xdr:colOff>167</xdr:colOff>
      <xdr:row>111</xdr:row>
      <xdr:rowOff>203763</xdr:rowOff>
    </xdr:to>
    <xdr:pic>
      <xdr:nvPicPr>
        <xdr:cNvPr id="210" name="Рисунок 209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31273" y="20734020"/>
          <a:ext cx="488694" cy="211383"/>
        </a:xfrm>
        <a:prstGeom prst="rect">
          <a:avLst/>
        </a:prstGeom>
      </xdr:spPr>
    </xdr:pic>
    <xdr:clientData/>
  </xdr:twoCellAnchor>
  <xdr:twoCellAnchor>
    <xdr:from>
      <xdr:col>1</xdr:col>
      <xdr:colOff>4095750</xdr:colOff>
      <xdr:row>107</xdr:row>
      <xdr:rowOff>190501</xdr:rowOff>
    </xdr:from>
    <xdr:to>
      <xdr:col>1</xdr:col>
      <xdr:colOff>4455750</xdr:colOff>
      <xdr:row>109</xdr:row>
      <xdr:rowOff>0</xdr:rowOff>
    </xdr:to>
    <xdr:pic>
      <xdr:nvPicPr>
        <xdr:cNvPr id="211" name="Рисунок 210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20690" y="20132041"/>
          <a:ext cx="360000" cy="205739"/>
        </a:xfrm>
        <a:prstGeom prst="rect">
          <a:avLst/>
        </a:prstGeom>
      </xdr:spPr>
    </xdr:pic>
    <xdr:clientData/>
  </xdr:twoCellAnchor>
  <xdr:twoCellAnchor>
    <xdr:from>
      <xdr:col>1</xdr:col>
      <xdr:colOff>4095750</xdr:colOff>
      <xdr:row>109</xdr:row>
      <xdr:rowOff>0</xdr:rowOff>
    </xdr:from>
    <xdr:to>
      <xdr:col>1</xdr:col>
      <xdr:colOff>4455750</xdr:colOff>
      <xdr:row>109</xdr:row>
      <xdr:rowOff>203763</xdr:rowOff>
    </xdr:to>
    <xdr:pic>
      <xdr:nvPicPr>
        <xdr:cNvPr id="212" name="Рисунок 211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20690" y="20337780"/>
          <a:ext cx="360000" cy="203763"/>
        </a:xfrm>
        <a:prstGeom prst="rect">
          <a:avLst/>
        </a:prstGeom>
      </xdr:spPr>
    </xdr:pic>
    <xdr:clientData/>
  </xdr:twoCellAnchor>
  <xdr:twoCellAnchor>
    <xdr:from>
      <xdr:col>14</xdr:col>
      <xdr:colOff>4106333</xdr:colOff>
      <xdr:row>81</xdr:row>
      <xdr:rowOff>201083</xdr:rowOff>
    </xdr:from>
    <xdr:to>
      <xdr:col>15</xdr:col>
      <xdr:colOff>167</xdr:colOff>
      <xdr:row>83</xdr:row>
      <xdr:rowOff>2679</xdr:rowOff>
    </xdr:to>
    <xdr:pic>
      <xdr:nvPicPr>
        <xdr:cNvPr id="213" name="Рисунок 212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31273" y="14968643"/>
          <a:ext cx="488694" cy="205456"/>
        </a:xfrm>
        <a:prstGeom prst="rect">
          <a:avLst/>
        </a:prstGeom>
      </xdr:spPr>
    </xdr:pic>
    <xdr:clientData/>
  </xdr:twoCellAnchor>
  <xdr:twoCellAnchor>
    <xdr:from>
      <xdr:col>14</xdr:col>
      <xdr:colOff>4106333</xdr:colOff>
      <xdr:row>83</xdr:row>
      <xdr:rowOff>190500</xdr:rowOff>
    </xdr:from>
    <xdr:to>
      <xdr:col>15</xdr:col>
      <xdr:colOff>167</xdr:colOff>
      <xdr:row>85</xdr:row>
      <xdr:rowOff>2680</xdr:rowOff>
    </xdr:to>
    <xdr:pic>
      <xdr:nvPicPr>
        <xdr:cNvPr id="214" name="Рисунок 21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31273" y="15361920"/>
          <a:ext cx="488694" cy="208420"/>
        </a:xfrm>
        <a:prstGeom prst="rect">
          <a:avLst/>
        </a:prstGeom>
      </xdr:spPr>
    </xdr:pic>
    <xdr:clientData/>
  </xdr:twoCellAnchor>
  <xdr:twoCellAnchor>
    <xdr:from>
      <xdr:col>14</xdr:col>
      <xdr:colOff>4106333</xdr:colOff>
      <xdr:row>84</xdr:row>
      <xdr:rowOff>190500</xdr:rowOff>
    </xdr:from>
    <xdr:to>
      <xdr:col>15</xdr:col>
      <xdr:colOff>167</xdr:colOff>
      <xdr:row>86</xdr:row>
      <xdr:rowOff>2679</xdr:rowOff>
    </xdr:to>
    <xdr:pic>
      <xdr:nvPicPr>
        <xdr:cNvPr id="215" name="Рисунок 21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31273" y="15560040"/>
          <a:ext cx="488694" cy="208419"/>
        </a:xfrm>
        <a:prstGeom prst="rect">
          <a:avLst/>
        </a:prstGeom>
      </xdr:spPr>
    </xdr:pic>
    <xdr:clientData/>
  </xdr:twoCellAnchor>
  <xdr:twoCellAnchor>
    <xdr:from>
      <xdr:col>14</xdr:col>
      <xdr:colOff>4106333</xdr:colOff>
      <xdr:row>85</xdr:row>
      <xdr:rowOff>190501</xdr:rowOff>
    </xdr:from>
    <xdr:to>
      <xdr:col>15</xdr:col>
      <xdr:colOff>167</xdr:colOff>
      <xdr:row>87</xdr:row>
      <xdr:rowOff>2680</xdr:rowOff>
    </xdr:to>
    <xdr:pic>
      <xdr:nvPicPr>
        <xdr:cNvPr id="216" name="Рисунок 215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31273" y="15758161"/>
          <a:ext cx="488694" cy="208419"/>
        </a:xfrm>
        <a:prstGeom prst="rect">
          <a:avLst/>
        </a:prstGeom>
      </xdr:spPr>
    </xdr:pic>
    <xdr:clientData/>
  </xdr:twoCellAnchor>
  <xdr:twoCellAnchor>
    <xdr:from>
      <xdr:col>14</xdr:col>
      <xdr:colOff>4106333</xdr:colOff>
      <xdr:row>88</xdr:row>
      <xdr:rowOff>190501</xdr:rowOff>
    </xdr:from>
    <xdr:to>
      <xdr:col>15</xdr:col>
      <xdr:colOff>167</xdr:colOff>
      <xdr:row>90</xdr:row>
      <xdr:rowOff>2680</xdr:rowOff>
    </xdr:to>
    <xdr:pic>
      <xdr:nvPicPr>
        <xdr:cNvPr id="217" name="Рисунок 216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31273" y="16352521"/>
          <a:ext cx="488694" cy="208419"/>
        </a:xfrm>
        <a:prstGeom prst="rect">
          <a:avLst/>
        </a:prstGeom>
      </xdr:spPr>
    </xdr:pic>
    <xdr:clientData/>
  </xdr:twoCellAnchor>
  <xdr:twoCellAnchor>
    <xdr:from>
      <xdr:col>14</xdr:col>
      <xdr:colOff>4106333</xdr:colOff>
      <xdr:row>92</xdr:row>
      <xdr:rowOff>190500</xdr:rowOff>
    </xdr:from>
    <xdr:to>
      <xdr:col>15</xdr:col>
      <xdr:colOff>167</xdr:colOff>
      <xdr:row>94</xdr:row>
      <xdr:rowOff>2680</xdr:rowOff>
    </xdr:to>
    <xdr:pic>
      <xdr:nvPicPr>
        <xdr:cNvPr id="218" name="Рисунок 217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31273" y="17145000"/>
          <a:ext cx="488694" cy="208420"/>
        </a:xfrm>
        <a:prstGeom prst="rect">
          <a:avLst/>
        </a:prstGeom>
      </xdr:spPr>
    </xdr:pic>
    <xdr:clientData/>
  </xdr:twoCellAnchor>
  <xdr:twoCellAnchor>
    <xdr:from>
      <xdr:col>14</xdr:col>
      <xdr:colOff>4106333</xdr:colOff>
      <xdr:row>93</xdr:row>
      <xdr:rowOff>190500</xdr:rowOff>
    </xdr:from>
    <xdr:to>
      <xdr:col>15</xdr:col>
      <xdr:colOff>167</xdr:colOff>
      <xdr:row>95</xdr:row>
      <xdr:rowOff>2679</xdr:rowOff>
    </xdr:to>
    <xdr:pic>
      <xdr:nvPicPr>
        <xdr:cNvPr id="219" name="Рисунок 218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31273" y="17343120"/>
          <a:ext cx="488694" cy="208419"/>
        </a:xfrm>
        <a:prstGeom prst="rect">
          <a:avLst/>
        </a:prstGeom>
      </xdr:spPr>
    </xdr:pic>
    <xdr:clientData/>
  </xdr:twoCellAnchor>
  <xdr:twoCellAnchor>
    <xdr:from>
      <xdr:col>14</xdr:col>
      <xdr:colOff>4106333</xdr:colOff>
      <xdr:row>97</xdr:row>
      <xdr:rowOff>201084</xdr:rowOff>
    </xdr:from>
    <xdr:to>
      <xdr:col>15</xdr:col>
      <xdr:colOff>167</xdr:colOff>
      <xdr:row>99</xdr:row>
      <xdr:rowOff>2680</xdr:rowOff>
    </xdr:to>
    <xdr:pic>
      <xdr:nvPicPr>
        <xdr:cNvPr id="220" name="Рисунок 219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31273" y="18146184"/>
          <a:ext cx="488694" cy="205456"/>
        </a:xfrm>
        <a:prstGeom prst="rect">
          <a:avLst/>
        </a:prstGeom>
      </xdr:spPr>
    </xdr:pic>
    <xdr:clientData/>
  </xdr:twoCellAnchor>
  <xdr:twoCellAnchor>
    <xdr:from>
      <xdr:col>14</xdr:col>
      <xdr:colOff>4106333</xdr:colOff>
      <xdr:row>101</xdr:row>
      <xdr:rowOff>190500</xdr:rowOff>
    </xdr:from>
    <xdr:to>
      <xdr:col>15</xdr:col>
      <xdr:colOff>167</xdr:colOff>
      <xdr:row>103</xdr:row>
      <xdr:rowOff>2679</xdr:rowOff>
    </xdr:to>
    <xdr:pic>
      <xdr:nvPicPr>
        <xdr:cNvPr id="221" name="Рисунок 220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31273" y="18935700"/>
          <a:ext cx="488694" cy="208419"/>
        </a:xfrm>
        <a:prstGeom prst="rect">
          <a:avLst/>
        </a:prstGeom>
      </xdr:spPr>
    </xdr:pic>
    <xdr:clientData/>
  </xdr:twoCellAnchor>
  <xdr:twoCellAnchor>
    <xdr:from>
      <xdr:col>14</xdr:col>
      <xdr:colOff>4106333</xdr:colOff>
      <xdr:row>103</xdr:row>
      <xdr:rowOff>190500</xdr:rowOff>
    </xdr:from>
    <xdr:to>
      <xdr:col>15</xdr:col>
      <xdr:colOff>167</xdr:colOff>
      <xdr:row>104</xdr:row>
      <xdr:rowOff>203763</xdr:rowOff>
    </xdr:to>
    <xdr:pic>
      <xdr:nvPicPr>
        <xdr:cNvPr id="222" name="Рисунок 221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31273" y="19331940"/>
          <a:ext cx="488694" cy="211383"/>
        </a:xfrm>
        <a:prstGeom prst="rect">
          <a:avLst/>
        </a:prstGeom>
      </xdr:spPr>
    </xdr:pic>
    <xdr:clientData/>
  </xdr:twoCellAnchor>
  <xdr:twoCellAnchor>
    <xdr:from>
      <xdr:col>14</xdr:col>
      <xdr:colOff>4106333</xdr:colOff>
      <xdr:row>104</xdr:row>
      <xdr:rowOff>201084</xdr:rowOff>
    </xdr:from>
    <xdr:to>
      <xdr:col>15</xdr:col>
      <xdr:colOff>167</xdr:colOff>
      <xdr:row>106</xdr:row>
      <xdr:rowOff>2680</xdr:rowOff>
    </xdr:to>
    <xdr:pic>
      <xdr:nvPicPr>
        <xdr:cNvPr id="223" name="Рисунок 222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31273" y="19540644"/>
          <a:ext cx="488694" cy="205456"/>
        </a:xfrm>
        <a:prstGeom prst="rect">
          <a:avLst/>
        </a:prstGeom>
      </xdr:spPr>
    </xdr:pic>
    <xdr:clientData/>
  </xdr:twoCellAnchor>
  <xdr:twoCellAnchor>
    <xdr:from>
      <xdr:col>14</xdr:col>
      <xdr:colOff>4106333</xdr:colOff>
      <xdr:row>105</xdr:row>
      <xdr:rowOff>190500</xdr:rowOff>
    </xdr:from>
    <xdr:to>
      <xdr:col>15</xdr:col>
      <xdr:colOff>167</xdr:colOff>
      <xdr:row>107</xdr:row>
      <xdr:rowOff>2680</xdr:rowOff>
    </xdr:to>
    <xdr:pic>
      <xdr:nvPicPr>
        <xdr:cNvPr id="224" name="Рисунок 22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31273" y="19735800"/>
          <a:ext cx="488694" cy="208420"/>
        </a:xfrm>
        <a:prstGeom prst="rect">
          <a:avLst/>
        </a:prstGeom>
      </xdr:spPr>
    </xdr:pic>
    <xdr:clientData/>
  </xdr:twoCellAnchor>
  <xdr:twoCellAnchor>
    <xdr:from>
      <xdr:col>14</xdr:col>
      <xdr:colOff>4106333</xdr:colOff>
      <xdr:row>106</xdr:row>
      <xdr:rowOff>190500</xdr:rowOff>
    </xdr:from>
    <xdr:to>
      <xdr:col>15</xdr:col>
      <xdr:colOff>167</xdr:colOff>
      <xdr:row>108</xdr:row>
      <xdr:rowOff>2679</xdr:rowOff>
    </xdr:to>
    <xdr:pic>
      <xdr:nvPicPr>
        <xdr:cNvPr id="225" name="Рисунок 22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31273" y="19933920"/>
          <a:ext cx="488694" cy="208419"/>
        </a:xfrm>
        <a:prstGeom prst="rect">
          <a:avLst/>
        </a:prstGeom>
      </xdr:spPr>
    </xdr:pic>
    <xdr:clientData/>
  </xdr:twoCellAnchor>
  <xdr:twoCellAnchor>
    <xdr:from>
      <xdr:col>14</xdr:col>
      <xdr:colOff>4106333</xdr:colOff>
      <xdr:row>109</xdr:row>
      <xdr:rowOff>201084</xdr:rowOff>
    </xdr:from>
    <xdr:to>
      <xdr:col>15</xdr:col>
      <xdr:colOff>167</xdr:colOff>
      <xdr:row>111</xdr:row>
      <xdr:rowOff>2680</xdr:rowOff>
    </xdr:to>
    <xdr:pic>
      <xdr:nvPicPr>
        <xdr:cNvPr id="226" name="Рисунок 225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31273" y="20538864"/>
          <a:ext cx="488694" cy="205456"/>
        </a:xfrm>
        <a:prstGeom prst="rect">
          <a:avLst/>
        </a:prstGeom>
      </xdr:spPr>
    </xdr:pic>
    <xdr:clientData/>
  </xdr:twoCellAnchor>
  <xdr:twoCellAnchor>
    <xdr:from>
      <xdr:col>14</xdr:col>
      <xdr:colOff>4106333</xdr:colOff>
      <xdr:row>110</xdr:row>
      <xdr:rowOff>190500</xdr:rowOff>
    </xdr:from>
    <xdr:to>
      <xdr:col>15</xdr:col>
      <xdr:colOff>167</xdr:colOff>
      <xdr:row>111</xdr:row>
      <xdr:rowOff>203763</xdr:rowOff>
    </xdr:to>
    <xdr:pic>
      <xdr:nvPicPr>
        <xdr:cNvPr id="227" name="Рисунок 226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31273" y="20734020"/>
          <a:ext cx="488694" cy="211383"/>
        </a:xfrm>
        <a:prstGeom prst="rect">
          <a:avLst/>
        </a:prstGeom>
      </xdr:spPr>
    </xdr:pic>
    <xdr:clientData/>
  </xdr:twoCellAnchor>
  <xdr:twoCellAnchor>
    <xdr:from>
      <xdr:col>1</xdr:col>
      <xdr:colOff>4106333</xdr:colOff>
      <xdr:row>81</xdr:row>
      <xdr:rowOff>201083</xdr:rowOff>
    </xdr:from>
    <xdr:to>
      <xdr:col>2</xdr:col>
      <xdr:colOff>167</xdr:colOff>
      <xdr:row>83</xdr:row>
      <xdr:rowOff>2679</xdr:rowOff>
    </xdr:to>
    <xdr:pic>
      <xdr:nvPicPr>
        <xdr:cNvPr id="228" name="Рисунок 227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31273" y="14968643"/>
          <a:ext cx="488694" cy="205456"/>
        </a:xfrm>
        <a:prstGeom prst="rect">
          <a:avLst/>
        </a:prstGeom>
      </xdr:spPr>
    </xdr:pic>
    <xdr:clientData/>
  </xdr:twoCellAnchor>
  <xdr:twoCellAnchor>
    <xdr:from>
      <xdr:col>1</xdr:col>
      <xdr:colOff>4106333</xdr:colOff>
      <xdr:row>83</xdr:row>
      <xdr:rowOff>190500</xdr:rowOff>
    </xdr:from>
    <xdr:to>
      <xdr:col>2</xdr:col>
      <xdr:colOff>167</xdr:colOff>
      <xdr:row>85</xdr:row>
      <xdr:rowOff>2680</xdr:rowOff>
    </xdr:to>
    <xdr:pic>
      <xdr:nvPicPr>
        <xdr:cNvPr id="229" name="Рисунок 228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31273" y="15361920"/>
          <a:ext cx="488694" cy="208420"/>
        </a:xfrm>
        <a:prstGeom prst="rect">
          <a:avLst/>
        </a:prstGeom>
      </xdr:spPr>
    </xdr:pic>
    <xdr:clientData/>
  </xdr:twoCellAnchor>
  <xdr:twoCellAnchor>
    <xdr:from>
      <xdr:col>1</xdr:col>
      <xdr:colOff>4106333</xdr:colOff>
      <xdr:row>84</xdr:row>
      <xdr:rowOff>190500</xdr:rowOff>
    </xdr:from>
    <xdr:to>
      <xdr:col>2</xdr:col>
      <xdr:colOff>167</xdr:colOff>
      <xdr:row>86</xdr:row>
      <xdr:rowOff>2679</xdr:rowOff>
    </xdr:to>
    <xdr:pic>
      <xdr:nvPicPr>
        <xdr:cNvPr id="230" name="Рисунок 229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31273" y="15560040"/>
          <a:ext cx="488694" cy="208419"/>
        </a:xfrm>
        <a:prstGeom prst="rect">
          <a:avLst/>
        </a:prstGeom>
      </xdr:spPr>
    </xdr:pic>
    <xdr:clientData/>
  </xdr:twoCellAnchor>
  <xdr:twoCellAnchor>
    <xdr:from>
      <xdr:col>1</xdr:col>
      <xdr:colOff>4106333</xdr:colOff>
      <xdr:row>85</xdr:row>
      <xdr:rowOff>190501</xdr:rowOff>
    </xdr:from>
    <xdr:to>
      <xdr:col>2</xdr:col>
      <xdr:colOff>167</xdr:colOff>
      <xdr:row>87</xdr:row>
      <xdr:rowOff>2680</xdr:rowOff>
    </xdr:to>
    <xdr:pic>
      <xdr:nvPicPr>
        <xdr:cNvPr id="231" name="Рисунок 230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31273" y="15758161"/>
          <a:ext cx="488694" cy="208419"/>
        </a:xfrm>
        <a:prstGeom prst="rect">
          <a:avLst/>
        </a:prstGeom>
      </xdr:spPr>
    </xdr:pic>
    <xdr:clientData/>
  </xdr:twoCellAnchor>
  <xdr:twoCellAnchor>
    <xdr:from>
      <xdr:col>1</xdr:col>
      <xdr:colOff>4106333</xdr:colOff>
      <xdr:row>88</xdr:row>
      <xdr:rowOff>190501</xdr:rowOff>
    </xdr:from>
    <xdr:to>
      <xdr:col>2</xdr:col>
      <xdr:colOff>167</xdr:colOff>
      <xdr:row>90</xdr:row>
      <xdr:rowOff>2680</xdr:rowOff>
    </xdr:to>
    <xdr:pic>
      <xdr:nvPicPr>
        <xdr:cNvPr id="232" name="Рисунок 231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31273" y="16352521"/>
          <a:ext cx="488694" cy="208419"/>
        </a:xfrm>
        <a:prstGeom prst="rect">
          <a:avLst/>
        </a:prstGeom>
      </xdr:spPr>
    </xdr:pic>
    <xdr:clientData/>
  </xdr:twoCellAnchor>
  <xdr:twoCellAnchor>
    <xdr:from>
      <xdr:col>1</xdr:col>
      <xdr:colOff>4106333</xdr:colOff>
      <xdr:row>92</xdr:row>
      <xdr:rowOff>190500</xdr:rowOff>
    </xdr:from>
    <xdr:to>
      <xdr:col>2</xdr:col>
      <xdr:colOff>167</xdr:colOff>
      <xdr:row>94</xdr:row>
      <xdr:rowOff>2680</xdr:rowOff>
    </xdr:to>
    <xdr:pic>
      <xdr:nvPicPr>
        <xdr:cNvPr id="233" name="Рисунок 232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31273" y="17145000"/>
          <a:ext cx="488694" cy="208420"/>
        </a:xfrm>
        <a:prstGeom prst="rect">
          <a:avLst/>
        </a:prstGeom>
      </xdr:spPr>
    </xdr:pic>
    <xdr:clientData/>
  </xdr:twoCellAnchor>
  <xdr:twoCellAnchor>
    <xdr:from>
      <xdr:col>1</xdr:col>
      <xdr:colOff>4106333</xdr:colOff>
      <xdr:row>93</xdr:row>
      <xdr:rowOff>190500</xdr:rowOff>
    </xdr:from>
    <xdr:to>
      <xdr:col>2</xdr:col>
      <xdr:colOff>167</xdr:colOff>
      <xdr:row>95</xdr:row>
      <xdr:rowOff>2679</xdr:rowOff>
    </xdr:to>
    <xdr:pic>
      <xdr:nvPicPr>
        <xdr:cNvPr id="234" name="Рисунок 23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31273" y="17343120"/>
          <a:ext cx="488694" cy="208419"/>
        </a:xfrm>
        <a:prstGeom prst="rect">
          <a:avLst/>
        </a:prstGeom>
      </xdr:spPr>
    </xdr:pic>
    <xdr:clientData/>
  </xdr:twoCellAnchor>
  <xdr:twoCellAnchor>
    <xdr:from>
      <xdr:col>1</xdr:col>
      <xdr:colOff>4106333</xdr:colOff>
      <xdr:row>97</xdr:row>
      <xdr:rowOff>201084</xdr:rowOff>
    </xdr:from>
    <xdr:to>
      <xdr:col>2</xdr:col>
      <xdr:colOff>167</xdr:colOff>
      <xdr:row>99</xdr:row>
      <xdr:rowOff>2680</xdr:rowOff>
    </xdr:to>
    <xdr:pic>
      <xdr:nvPicPr>
        <xdr:cNvPr id="235" name="Рисунок 23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31273" y="18146184"/>
          <a:ext cx="488694" cy="205456"/>
        </a:xfrm>
        <a:prstGeom prst="rect">
          <a:avLst/>
        </a:prstGeom>
      </xdr:spPr>
    </xdr:pic>
    <xdr:clientData/>
  </xdr:twoCellAnchor>
  <xdr:twoCellAnchor>
    <xdr:from>
      <xdr:col>1</xdr:col>
      <xdr:colOff>4106333</xdr:colOff>
      <xdr:row>101</xdr:row>
      <xdr:rowOff>190500</xdr:rowOff>
    </xdr:from>
    <xdr:to>
      <xdr:col>2</xdr:col>
      <xdr:colOff>167</xdr:colOff>
      <xdr:row>103</xdr:row>
      <xdr:rowOff>2679</xdr:rowOff>
    </xdr:to>
    <xdr:pic>
      <xdr:nvPicPr>
        <xdr:cNvPr id="236" name="Рисунок 235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31273" y="18935700"/>
          <a:ext cx="488694" cy="208419"/>
        </a:xfrm>
        <a:prstGeom prst="rect">
          <a:avLst/>
        </a:prstGeom>
      </xdr:spPr>
    </xdr:pic>
    <xdr:clientData/>
  </xdr:twoCellAnchor>
  <xdr:twoCellAnchor>
    <xdr:from>
      <xdr:col>1</xdr:col>
      <xdr:colOff>4106333</xdr:colOff>
      <xdr:row>103</xdr:row>
      <xdr:rowOff>190500</xdr:rowOff>
    </xdr:from>
    <xdr:to>
      <xdr:col>2</xdr:col>
      <xdr:colOff>167</xdr:colOff>
      <xdr:row>104</xdr:row>
      <xdr:rowOff>203763</xdr:rowOff>
    </xdr:to>
    <xdr:pic>
      <xdr:nvPicPr>
        <xdr:cNvPr id="237" name="Рисунок 236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31273" y="19331940"/>
          <a:ext cx="488694" cy="211383"/>
        </a:xfrm>
        <a:prstGeom prst="rect">
          <a:avLst/>
        </a:prstGeom>
      </xdr:spPr>
    </xdr:pic>
    <xdr:clientData/>
  </xdr:twoCellAnchor>
  <xdr:twoCellAnchor>
    <xdr:from>
      <xdr:col>1</xdr:col>
      <xdr:colOff>4106333</xdr:colOff>
      <xdr:row>104</xdr:row>
      <xdr:rowOff>201084</xdr:rowOff>
    </xdr:from>
    <xdr:to>
      <xdr:col>2</xdr:col>
      <xdr:colOff>167</xdr:colOff>
      <xdr:row>106</xdr:row>
      <xdr:rowOff>2680</xdr:rowOff>
    </xdr:to>
    <xdr:pic>
      <xdr:nvPicPr>
        <xdr:cNvPr id="238" name="Рисунок 237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31273" y="19540644"/>
          <a:ext cx="488694" cy="205456"/>
        </a:xfrm>
        <a:prstGeom prst="rect">
          <a:avLst/>
        </a:prstGeom>
      </xdr:spPr>
    </xdr:pic>
    <xdr:clientData/>
  </xdr:twoCellAnchor>
  <xdr:twoCellAnchor>
    <xdr:from>
      <xdr:col>1</xdr:col>
      <xdr:colOff>4106333</xdr:colOff>
      <xdr:row>105</xdr:row>
      <xdr:rowOff>190500</xdr:rowOff>
    </xdr:from>
    <xdr:to>
      <xdr:col>2</xdr:col>
      <xdr:colOff>167</xdr:colOff>
      <xdr:row>107</xdr:row>
      <xdr:rowOff>2680</xdr:rowOff>
    </xdr:to>
    <xdr:pic>
      <xdr:nvPicPr>
        <xdr:cNvPr id="239" name="Рисунок 238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31273" y="19735800"/>
          <a:ext cx="488694" cy="208420"/>
        </a:xfrm>
        <a:prstGeom prst="rect">
          <a:avLst/>
        </a:prstGeom>
      </xdr:spPr>
    </xdr:pic>
    <xdr:clientData/>
  </xdr:twoCellAnchor>
  <xdr:twoCellAnchor>
    <xdr:from>
      <xdr:col>1</xdr:col>
      <xdr:colOff>4106333</xdr:colOff>
      <xdr:row>106</xdr:row>
      <xdr:rowOff>190500</xdr:rowOff>
    </xdr:from>
    <xdr:to>
      <xdr:col>2</xdr:col>
      <xdr:colOff>167</xdr:colOff>
      <xdr:row>108</xdr:row>
      <xdr:rowOff>2679</xdr:rowOff>
    </xdr:to>
    <xdr:pic>
      <xdr:nvPicPr>
        <xdr:cNvPr id="240" name="Рисунок 239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31273" y="19933920"/>
          <a:ext cx="488694" cy="208419"/>
        </a:xfrm>
        <a:prstGeom prst="rect">
          <a:avLst/>
        </a:prstGeom>
      </xdr:spPr>
    </xdr:pic>
    <xdr:clientData/>
  </xdr:twoCellAnchor>
  <xdr:twoCellAnchor>
    <xdr:from>
      <xdr:col>1</xdr:col>
      <xdr:colOff>4106333</xdr:colOff>
      <xdr:row>109</xdr:row>
      <xdr:rowOff>201084</xdr:rowOff>
    </xdr:from>
    <xdr:to>
      <xdr:col>2</xdr:col>
      <xdr:colOff>167</xdr:colOff>
      <xdr:row>111</xdr:row>
      <xdr:rowOff>2680</xdr:rowOff>
    </xdr:to>
    <xdr:pic>
      <xdr:nvPicPr>
        <xdr:cNvPr id="241" name="Рисунок 240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31273" y="20538864"/>
          <a:ext cx="488694" cy="205456"/>
        </a:xfrm>
        <a:prstGeom prst="rect">
          <a:avLst/>
        </a:prstGeom>
      </xdr:spPr>
    </xdr:pic>
    <xdr:clientData/>
  </xdr:twoCellAnchor>
  <xdr:twoCellAnchor>
    <xdr:from>
      <xdr:col>1</xdr:col>
      <xdr:colOff>4106333</xdr:colOff>
      <xdr:row>110</xdr:row>
      <xdr:rowOff>190500</xdr:rowOff>
    </xdr:from>
    <xdr:to>
      <xdr:col>2</xdr:col>
      <xdr:colOff>167</xdr:colOff>
      <xdr:row>111</xdr:row>
      <xdr:rowOff>203763</xdr:rowOff>
    </xdr:to>
    <xdr:pic>
      <xdr:nvPicPr>
        <xdr:cNvPr id="242" name="Рисунок 241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31273" y="20734020"/>
          <a:ext cx="488694" cy="211383"/>
        </a:xfrm>
        <a:prstGeom prst="rect">
          <a:avLst/>
        </a:prstGeom>
      </xdr:spPr>
    </xdr:pic>
    <xdr:clientData/>
  </xdr:twoCellAnchor>
  <xdr:twoCellAnchor>
    <xdr:from>
      <xdr:col>1</xdr:col>
      <xdr:colOff>4095750</xdr:colOff>
      <xdr:row>107</xdr:row>
      <xdr:rowOff>190501</xdr:rowOff>
    </xdr:from>
    <xdr:to>
      <xdr:col>1</xdr:col>
      <xdr:colOff>4455750</xdr:colOff>
      <xdr:row>109</xdr:row>
      <xdr:rowOff>0</xdr:rowOff>
    </xdr:to>
    <xdr:pic>
      <xdr:nvPicPr>
        <xdr:cNvPr id="243" name="Рисунок 242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20690" y="20132041"/>
          <a:ext cx="360000" cy="205739"/>
        </a:xfrm>
        <a:prstGeom prst="rect">
          <a:avLst/>
        </a:prstGeom>
      </xdr:spPr>
    </xdr:pic>
    <xdr:clientData/>
  </xdr:twoCellAnchor>
  <xdr:twoCellAnchor>
    <xdr:from>
      <xdr:col>1</xdr:col>
      <xdr:colOff>4095750</xdr:colOff>
      <xdr:row>109</xdr:row>
      <xdr:rowOff>0</xdr:rowOff>
    </xdr:from>
    <xdr:to>
      <xdr:col>1</xdr:col>
      <xdr:colOff>4455750</xdr:colOff>
      <xdr:row>109</xdr:row>
      <xdr:rowOff>203763</xdr:rowOff>
    </xdr:to>
    <xdr:pic>
      <xdr:nvPicPr>
        <xdr:cNvPr id="244" name="Рисунок 24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20690" y="20337780"/>
          <a:ext cx="360000" cy="203763"/>
        </a:xfrm>
        <a:prstGeom prst="rect">
          <a:avLst/>
        </a:prstGeom>
      </xdr:spPr>
    </xdr:pic>
    <xdr:clientData/>
  </xdr:twoCellAnchor>
  <xdr:twoCellAnchor>
    <xdr:from>
      <xdr:col>1</xdr:col>
      <xdr:colOff>4127500</xdr:colOff>
      <xdr:row>41</xdr:row>
      <xdr:rowOff>0</xdr:rowOff>
    </xdr:from>
    <xdr:to>
      <xdr:col>2</xdr:col>
      <xdr:colOff>21334</xdr:colOff>
      <xdr:row>42</xdr:row>
      <xdr:rowOff>23846</xdr:rowOff>
    </xdr:to>
    <xdr:pic>
      <xdr:nvPicPr>
        <xdr:cNvPr id="168" name="Рисунок 167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4475" y="11572875"/>
          <a:ext cx="18159" cy="423896"/>
        </a:xfrm>
        <a:prstGeom prst="rect">
          <a:avLst/>
        </a:prstGeom>
      </xdr:spPr>
    </xdr:pic>
    <xdr:clientData/>
  </xdr:twoCellAnchor>
  <xdr:twoCellAnchor>
    <xdr:from>
      <xdr:col>14</xdr:col>
      <xdr:colOff>4127500</xdr:colOff>
      <xdr:row>41</xdr:row>
      <xdr:rowOff>0</xdr:rowOff>
    </xdr:from>
    <xdr:to>
      <xdr:col>15</xdr:col>
      <xdr:colOff>21334</xdr:colOff>
      <xdr:row>42</xdr:row>
      <xdr:rowOff>23846</xdr:rowOff>
    </xdr:to>
    <xdr:pic>
      <xdr:nvPicPr>
        <xdr:cNvPr id="169" name="Рисунок 168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09275" y="11572875"/>
          <a:ext cx="18159" cy="423896"/>
        </a:xfrm>
        <a:prstGeom prst="rect">
          <a:avLst/>
        </a:prstGeom>
      </xdr:spPr>
    </xdr:pic>
    <xdr:clientData/>
  </xdr:twoCellAnchor>
  <xdr:twoCellAnchor>
    <xdr:from>
      <xdr:col>1</xdr:col>
      <xdr:colOff>4127500</xdr:colOff>
      <xdr:row>42</xdr:row>
      <xdr:rowOff>0</xdr:rowOff>
    </xdr:from>
    <xdr:to>
      <xdr:col>2</xdr:col>
      <xdr:colOff>21334</xdr:colOff>
      <xdr:row>43</xdr:row>
      <xdr:rowOff>23846</xdr:rowOff>
    </xdr:to>
    <xdr:pic>
      <xdr:nvPicPr>
        <xdr:cNvPr id="170" name="Рисунок 169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4475" y="11572875"/>
          <a:ext cx="18159" cy="423896"/>
        </a:xfrm>
        <a:prstGeom prst="rect">
          <a:avLst/>
        </a:prstGeom>
      </xdr:spPr>
    </xdr:pic>
    <xdr:clientData/>
  </xdr:twoCellAnchor>
  <xdr:twoCellAnchor>
    <xdr:from>
      <xdr:col>14</xdr:col>
      <xdr:colOff>4127500</xdr:colOff>
      <xdr:row>42</xdr:row>
      <xdr:rowOff>0</xdr:rowOff>
    </xdr:from>
    <xdr:to>
      <xdr:col>15</xdr:col>
      <xdr:colOff>21334</xdr:colOff>
      <xdr:row>43</xdr:row>
      <xdr:rowOff>23846</xdr:rowOff>
    </xdr:to>
    <xdr:pic>
      <xdr:nvPicPr>
        <xdr:cNvPr id="171" name="Рисунок 170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09275" y="11572875"/>
          <a:ext cx="18159" cy="423896"/>
        </a:xfrm>
        <a:prstGeom prst="rect">
          <a:avLst/>
        </a:prstGeom>
      </xdr:spPr>
    </xdr:pic>
    <xdr:clientData/>
  </xdr:twoCellAnchor>
  <xdr:twoCellAnchor>
    <xdr:from>
      <xdr:col>1</xdr:col>
      <xdr:colOff>4127500</xdr:colOff>
      <xdr:row>43</xdr:row>
      <xdr:rowOff>0</xdr:rowOff>
    </xdr:from>
    <xdr:to>
      <xdr:col>2</xdr:col>
      <xdr:colOff>21334</xdr:colOff>
      <xdr:row>44</xdr:row>
      <xdr:rowOff>23846</xdr:rowOff>
    </xdr:to>
    <xdr:pic>
      <xdr:nvPicPr>
        <xdr:cNvPr id="172" name="Рисунок 171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4475" y="11972925"/>
          <a:ext cx="18159" cy="233396"/>
        </a:xfrm>
        <a:prstGeom prst="rect">
          <a:avLst/>
        </a:prstGeom>
      </xdr:spPr>
    </xdr:pic>
    <xdr:clientData/>
  </xdr:twoCellAnchor>
  <xdr:twoCellAnchor>
    <xdr:from>
      <xdr:col>14</xdr:col>
      <xdr:colOff>4127500</xdr:colOff>
      <xdr:row>43</xdr:row>
      <xdr:rowOff>0</xdr:rowOff>
    </xdr:from>
    <xdr:to>
      <xdr:col>15</xdr:col>
      <xdr:colOff>21334</xdr:colOff>
      <xdr:row>44</xdr:row>
      <xdr:rowOff>23846</xdr:rowOff>
    </xdr:to>
    <xdr:pic>
      <xdr:nvPicPr>
        <xdr:cNvPr id="173" name="Рисунок 172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09275" y="11972925"/>
          <a:ext cx="18159" cy="233396"/>
        </a:xfrm>
        <a:prstGeom prst="rect">
          <a:avLst/>
        </a:prstGeom>
      </xdr:spPr>
    </xdr:pic>
    <xdr:clientData/>
  </xdr:twoCellAnchor>
  <xdr:twoCellAnchor>
    <xdr:from>
      <xdr:col>1</xdr:col>
      <xdr:colOff>4127500</xdr:colOff>
      <xdr:row>43</xdr:row>
      <xdr:rowOff>0</xdr:rowOff>
    </xdr:from>
    <xdr:to>
      <xdr:col>2</xdr:col>
      <xdr:colOff>21334</xdr:colOff>
      <xdr:row>44</xdr:row>
      <xdr:rowOff>23846</xdr:rowOff>
    </xdr:to>
    <xdr:pic>
      <xdr:nvPicPr>
        <xdr:cNvPr id="174" name="Рисунок 17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4475" y="11572875"/>
          <a:ext cx="18159" cy="423896"/>
        </a:xfrm>
        <a:prstGeom prst="rect">
          <a:avLst/>
        </a:prstGeom>
      </xdr:spPr>
    </xdr:pic>
    <xdr:clientData/>
  </xdr:twoCellAnchor>
  <xdr:twoCellAnchor>
    <xdr:from>
      <xdr:col>14</xdr:col>
      <xdr:colOff>4127500</xdr:colOff>
      <xdr:row>43</xdr:row>
      <xdr:rowOff>0</xdr:rowOff>
    </xdr:from>
    <xdr:to>
      <xdr:col>15</xdr:col>
      <xdr:colOff>21334</xdr:colOff>
      <xdr:row>44</xdr:row>
      <xdr:rowOff>23846</xdr:rowOff>
    </xdr:to>
    <xdr:pic>
      <xdr:nvPicPr>
        <xdr:cNvPr id="175" name="Рисунок 17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09275" y="11572875"/>
          <a:ext cx="18159" cy="423896"/>
        </a:xfrm>
        <a:prstGeom prst="rect">
          <a:avLst/>
        </a:prstGeom>
      </xdr:spPr>
    </xdr:pic>
    <xdr:clientData/>
  </xdr:twoCellAnchor>
  <xdr:twoCellAnchor>
    <xdr:from>
      <xdr:col>1</xdr:col>
      <xdr:colOff>4127500</xdr:colOff>
      <xdr:row>44</xdr:row>
      <xdr:rowOff>0</xdr:rowOff>
    </xdr:from>
    <xdr:to>
      <xdr:col>2</xdr:col>
      <xdr:colOff>21334</xdr:colOff>
      <xdr:row>45</xdr:row>
      <xdr:rowOff>23846</xdr:rowOff>
    </xdr:to>
    <xdr:pic>
      <xdr:nvPicPr>
        <xdr:cNvPr id="176" name="Рисунок 175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4475" y="11972925"/>
          <a:ext cx="18159" cy="233396"/>
        </a:xfrm>
        <a:prstGeom prst="rect">
          <a:avLst/>
        </a:prstGeom>
      </xdr:spPr>
    </xdr:pic>
    <xdr:clientData/>
  </xdr:twoCellAnchor>
  <xdr:twoCellAnchor>
    <xdr:from>
      <xdr:col>14</xdr:col>
      <xdr:colOff>4127500</xdr:colOff>
      <xdr:row>44</xdr:row>
      <xdr:rowOff>0</xdr:rowOff>
    </xdr:from>
    <xdr:to>
      <xdr:col>15</xdr:col>
      <xdr:colOff>21334</xdr:colOff>
      <xdr:row>45</xdr:row>
      <xdr:rowOff>23846</xdr:rowOff>
    </xdr:to>
    <xdr:pic>
      <xdr:nvPicPr>
        <xdr:cNvPr id="177" name="Рисунок 176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09275" y="11972925"/>
          <a:ext cx="18159" cy="233396"/>
        </a:xfrm>
        <a:prstGeom prst="rect">
          <a:avLst/>
        </a:prstGeom>
      </xdr:spPr>
    </xdr:pic>
    <xdr:clientData/>
  </xdr:twoCellAnchor>
  <xdr:twoCellAnchor>
    <xdr:from>
      <xdr:col>1</xdr:col>
      <xdr:colOff>4127500</xdr:colOff>
      <xdr:row>44</xdr:row>
      <xdr:rowOff>0</xdr:rowOff>
    </xdr:from>
    <xdr:to>
      <xdr:col>2</xdr:col>
      <xdr:colOff>21334</xdr:colOff>
      <xdr:row>45</xdr:row>
      <xdr:rowOff>23846</xdr:rowOff>
    </xdr:to>
    <xdr:pic>
      <xdr:nvPicPr>
        <xdr:cNvPr id="178" name="Рисунок 177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4475" y="11572875"/>
          <a:ext cx="18159" cy="423896"/>
        </a:xfrm>
        <a:prstGeom prst="rect">
          <a:avLst/>
        </a:prstGeom>
      </xdr:spPr>
    </xdr:pic>
    <xdr:clientData/>
  </xdr:twoCellAnchor>
  <xdr:twoCellAnchor>
    <xdr:from>
      <xdr:col>14</xdr:col>
      <xdr:colOff>4127500</xdr:colOff>
      <xdr:row>44</xdr:row>
      <xdr:rowOff>0</xdr:rowOff>
    </xdr:from>
    <xdr:to>
      <xdr:col>15</xdr:col>
      <xdr:colOff>21334</xdr:colOff>
      <xdr:row>45</xdr:row>
      <xdr:rowOff>23846</xdr:rowOff>
    </xdr:to>
    <xdr:pic>
      <xdr:nvPicPr>
        <xdr:cNvPr id="179" name="Рисунок 178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09275" y="11572875"/>
          <a:ext cx="18159" cy="423896"/>
        </a:xfrm>
        <a:prstGeom prst="rect">
          <a:avLst/>
        </a:prstGeom>
      </xdr:spPr>
    </xdr:pic>
    <xdr:clientData/>
  </xdr:twoCellAnchor>
  <xdr:twoCellAnchor>
    <xdr:from>
      <xdr:col>1</xdr:col>
      <xdr:colOff>4127500</xdr:colOff>
      <xdr:row>45</xdr:row>
      <xdr:rowOff>0</xdr:rowOff>
    </xdr:from>
    <xdr:to>
      <xdr:col>2</xdr:col>
      <xdr:colOff>21334</xdr:colOff>
      <xdr:row>46</xdr:row>
      <xdr:rowOff>23846</xdr:rowOff>
    </xdr:to>
    <xdr:pic>
      <xdr:nvPicPr>
        <xdr:cNvPr id="180" name="Рисунок 179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4475" y="11972925"/>
          <a:ext cx="18159" cy="233396"/>
        </a:xfrm>
        <a:prstGeom prst="rect">
          <a:avLst/>
        </a:prstGeom>
      </xdr:spPr>
    </xdr:pic>
    <xdr:clientData/>
  </xdr:twoCellAnchor>
  <xdr:twoCellAnchor>
    <xdr:from>
      <xdr:col>14</xdr:col>
      <xdr:colOff>4127500</xdr:colOff>
      <xdr:row>45</xdr:row>
      <xdr:rowOff>0</xdr:rowOff>
    </xdr:from>
    <xdr:to>
      <xdr:col>15</xdr:col>
      <xdr:colOff>21334</xdr:colOff>
      <xdr:row>46</xdr:row>
      <xdr:rowOff>23846</xdr:rowOff>
    </xdr:to>
    <xdr:pic>
      <xdr:nvPicPr>
        <xdr:cNvPr id="245" name="Рисунок 24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09275" y="11972925"/>
          <a:ext cx="18159" cy="233396"/>
        </a:xfrm>
        <a:prstGeom prst="rect">
          <a:avLst/>
        </a:prstGeom>
      </xdr:spPr>
    </xdr:pic>
    <xdr:clientData/>
  </xdr:twoCellAnchor>
  <xdr:twoCellAnchor>
    <xdr:from>
      <xdr:col>1</xdr:col>
      <xdr:colOff>4127500</xdr:colOff>
      <xdr:row>45</xdr:row>
      <xdr:rowOff>0</xdr:rowOff>
    </xdr:from>
    <xdr:to>
      <xdr:col>2</xdr:col>
      <xdr:colOff>21334</xdr:colOff>
      <xdr:row>46</xdr:row>
      <xdr:rowOff>23846</xdr:rowOff>
    </xdr:to>
    <xdr:pic>
      <xdr:nvPicPr>
        <xdr:cNvPr id="246" name="Рисунок 245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4475" y="11572875"/>
          <a:ext cx="18159" cy="423896"/>
        </a:xfrm>
        <a:prstGeom prst="rect">
          <a:avLst/>
        </a:prstGeom>
      </xdr:spPr>
    </xdr:pic>
    <xdr:clientData/>
  </xdr:twoCellAnchor>
  <xdr:twoCellAnchor>
    <xdr:from>
      <xdr:col>14</xdr:col>
      <xdr:colOff>4127500</xdr:colOff>
      <xdr:row>45</xdr:row>
      <xdr:rowOff>0</xdr:rowOff>
    </xdr:from>
    <xdr:to>
      <xdr:col>15</xdr:col>
      <xdr:colOff>21334</xdr:colOff>
      <xdr:row>46</xdr:row>
      <xdr:rowOff>23846</xdr:rowOff>
    </xdr:to>
    <xdr:pic>
      <xdr:nvPicPr>
        <xdr:cNvPr id="247" name="Рисунок 246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09275" y="11572875"/>
          <a:ext cx="18159" cy="423896"/>
        </a:xfrm>
        <a:prstGeom prst="rect">
          <a:avLst/>
        </a:prstGeom>
      </xdr:spPr>
    </xdr:pic>
    <xdr:clientData/>
  </xdr:twoCellAnchor>
  <xdr:twoCellAnchor>
    <xdr:from>
      <xdr:col>1</xdr:col>
      <xdr:colOff>4127500</xdr:colOff>
      <xdr:row>46</xdr:row>
      <xdr:rowOff>0</xdr:rowOff>
    </xdr:from>
    <xdr:to>
      <xdr:col>2</xdr:col>
      <xdr:colOff>21334</xdr:colOff>
      <xdr:row>47</xdr:row>
      <xdr:rowOff>23846</xdr:rowOff>
    </xdr:to>
    <xdr:pic>
      <xdr:nvPicPr>
        <xdr:cNvPr id="248" name="Рисунок 247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4475" y="11972925"/>
          <a:ext cx="18159" cy="233396"/>
        </a:xfrm>
        <a:prstGeom prst="rect">
          <a:avLst/>
        </a:prstGeom>
      </xdr:spPr>
    </xdr:pic>
    <xdr:clientData/>
  </xdr:twoCellAnchor>
  <xdr:twoCellAnchor>
    <xdr:from>
      <xdr:col>14</xdr:col>
      <xdr:colOff>4127500</xdr:colOff>
      <xdr:row>46</xdr:row>
      <xdr:rowOff>0</xdr:rowOff>
    </xdr:from>
    <xdr:to>
      <xdr:col>15</xdr:col>
      <xdr:colOff>21334</xdr:colOff>
      <xdr:row>47</xdr:row>
      <xdr:rowOff>23846</xdr:rowOff>
    </xdr:to>
    <xdr:pic>
      <xdr:nvPicPr>
        <xdr:cNvPr id="249" name="Рисунок 248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09275" y="11972925"/>
          <a:ext cx="18159" cy="233396"/>
        </a:xfrm>
        <a:prstGeom prst="rect">
          <a:avLst/>
        </a:prstGeom>
      </xdr:spPr>
    </xdr:pic>
    <xdr:clientData/>
  </xdr:twoCellAnchor>
  <xdr:twoCellAnchor>
    <xdr:from>
      <xdr:col>1</xdr:col>
      <xdr:colOff>4127500</xdr:colOff>
      <xdr:row>46</xdr:row>
      <xdr:rowOff>0</xdr:rowOff>
    </xdr:from>
    <xdr:to>
      <xdr:col>2</xdr:col>
      <xdr:colOff>21334</xdr:colOff>
      <xdr:row>47</xdr:row>
      <xdr:rowOff>23846</xdr:rowOff>
    </xdr:to>
    <xdr:pic>
      <xdr:nvPicPr>
        <xdr:cNvPr id="250" name="Рисунок 249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4475" y="11572875"/>
          <a:ext cx="18159" cy="423896"/>
        </a:xfrm>
        <a:prstGeom prst="rect">
          <a:avLst/>
        </a:prstGeom>
      </xdr:spPr>
    </xdr:pic>
    <xdr:clientData/>
  </xdr:twoCellAnchor>
  <xdr:twoCellAnchor>
    <xdr:from>
      <xdr:col>14</xdr:col>
      <xdr:colOff>4127500</xdr:colOff>
      <xdr:row>46</xdr:row>
      <xdr:rowOff>0</xdr:rowOff>
    </xdr:from>
    <xdr:to>
      <xdr:col>15</xdr:col>
      <xdr:colOff>21334</xdr:colOff>
      <xdr:row>47</xdr:row>
      <xdr:rowOff>23846</xdr:rowOff>
    </xdr:to>
    <xdr:pic>
      <xdr:nvPicPr>
        <xdr:cNvPr id="251" name="Рисунок 250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09275" y="11572875"/>
          <a:ext cx="18159" cy="423896"/>
        </a:xfrm>
        <a:prstGeom prst="rect">
          <a:avLst/>
        </a:prstGeom>
      </xdr:spPr>
    </xdr:pic>
    <xdr:clientData/>
  </xdr:twoCellAnchor>
  <xdr:twoCellAnchor>
    <xdr:from>
      <xdr:col>1</xdr:col>
      <xdr:colOff>4127500</xdr:colOff>
      <xdr:row>47</xdr:row>
      <xdr:rowOff>0</xdr:rowOff>
    </xdr:from>
    <xdr:to>
      <xdr:col>2</xdr:col>
      <xdr:colOff>21334</xdr:colOff>
      <xdr:row>48</xdr:row>
      <xdr:rowOff>23846</xdr:rowOff>
    </xdr:to>
    <xdr:pic>
      <xdr:nvPicPr>
        <xdr:cNvPr id="252" name="Рисунок 251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4475" y="11972925"/>
          <a:ext cx="18159" cy="233396"/>
        </a:xfrm>
        <a:prstGeom prst="rect">
          <a:avLst/>
        </a:prstGeom>
      </xdr:spPr>
    </xdr:pic>
    <xdr:clientData/>
  </xdr:twoCellAnchor>
  <xdr:twoCellAnchor>
    <xdr:from>
      <xdr:col>14</xdr:col>
      <xdr:colOff>4127500</xdr:colOff>
      <xdr:row>47</xdr:row>
      <xdr:rowOff>0</xdr:rowOff>
    </xdr:from>
    <xdr:to>
      <xdr:col>15</xdr:col>
      <xdr:colOff>21334</xdr:colOff>
      <xdr:row>48</xdr:row>
      <xdr:rowOff>23846</xdr:rowOff>
    </xdr:to>
    <xdr:pic>
      <xdr:nvPicPr>
        <xdr:cNvPr id="253" name="Рисунок 252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09275" y="11972925"/>
          <a:ext cx="18159" cy="233396"/>
        </a:xfrm>
        <a:prstGeom prst="rect">
          <a:avLst/>
        </a:prstGeom>
      </xdr:spPr>
    </xdr:pic>
    <xdr:clientData/>
  </xdr:twoCellAnchor>
  <xdr:twoCellAnchor>
    <xdr:from>
      <xdr:col>1</xdr:col>
      <xdr:colOff>4127500</xdr:colOff>
      <xdr:row>47</xdr:row>
      <xdr:rowOff>0</xdr:rowOff>
    </xdr:from>
    <xdr:to>
      <xdr:col>2</xdr:col>
      <xdr:colOff>21334</xdr:colOff>
      <xdr:row>48</xdr:row>
      <xdr:rowOff>23846</xdr:rowOff>
    </xdr:to>
    <xdr:pic>
      <xdr:nvPicPr>
        <xdr:cNvPr id="254" name="Рисунок 25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4475" y="11572875"/>
          <a:ext cx="18159" cy="423896"/>
        </a:xfrm>
        <a:prstGeom prst="rect">
          <a:avLst/>
        </a:prstGeom>
      </xdr:spPr>
    </xdr:pic>
    <xdr:clientData/>
  </xdr:twoCellAnchor>
  <xdr:twoCellAnchor>
    <xdr:from>
      <xdr:col>14</xdr:col>
      <xdr:colOff>4127500</xdr:colOff>
      <xdr:row>47</xdr:row>
      <xdr:rowOff>0</xdr:rowOff>
    </xdr:from>
    <xdr:to>
      <xdr:col>15</xdr:col>
      <xdr:colOff>21334</xdr:colOff>
      <xdr:row>48</xdr:row>
      <xdr:rowOff>23846</xdr:rowOff>
    </xdr:to>
    <xdr:pic>
      <xdr:nvPicPr>
        <xdr:cNvPr id="255" name="Рисунок 25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09275" y="11572875"/>
          <a:ext cx="18159" cy="423896"/>
        </a:xfrm>
        <a:prstGeom prst="rect">
          <a:avLst/>
        </a:prstGeom>
      </xdr:spPr>
    </xdr:pic>
    <xdr:clientData/>
  </xdr:twoCellAnchor>
  <xdr:twoCellAnchor>
    <xdr:from>
      <xdr:col>1</xdr:col>
      <xdr:colOff>4127500</xdr:colOff>
      <xdr:row>48</xdr:row>
      <xdr:rowOff>0</xdr:rowOff>
    </xdr:from>
    <xdr:to>
      <xdr:col>2</xdr:col>
      <xdr:colOff>21334</xdr:colOff>
      <xdr:row>49</xdr:row>
      <xdr:rowOff>23846</xdr:rowOff>
    </xdr:to>
    <xdr:pic>
      <xdr:nvPicPr>
        <xdr:cNvPr id="256" name="Рисунок 255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4475" y="11972925"/>
          <a:ext cx="18159" cy="233396"/>
        </a:xfrm>
        <a:prstGeom prst="rect">
          <a:avLst/>
        </a:prstGeom>
      </xdr:spPr>
    </xdr:pic>
    <xdr:clientData/>
  </xdr:twoCellAnchor>
  <xdr:twoCellAnchor>
    <xdr:from>
      <xdr:col>14</xdr:col>
      <xdr:colOff>4127500</xdr:colOff>
      <xdr:row>48</xdr:row>
      <xdr:rowOff>0</xdr:rowOff>
    </xdr:from>
    <xdr:to>
      <xdr:col>15</xdr:col>
      <xdr:colOff>21334</xdr:colOff>
      <xdr:row>49</xdr:row>
      <xdr:rowOff>23846</xdr:rowOff>
    </xdr:to>
    <xdr:pic>
      <xdr:nvPicPr>
        <xdr:cNvPr id="257" name="Рисунок 256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09275" y="11972925"/>
          <a:ext cx="18159" cy="233396"/>
        </a:xfrm>
        <a:prstGeom prst="rect">
          <a:avLst/>
        </a:prstGeom>
      </xdr:spPr>
    </xdr:pic>
    <xdr:clientData/>
  </xdr:twoCellAnchor>
  <xdr:twoCellAnchor>
    <xdr:from>
      <xdr:col>1</xdr:col>
      <xdr:colOff>4127500</xdr:colOff>
      <xdr:row>48</xdr:row>
      <xdr:rowOff>0</xdr:rowOff>
    </xdr:from>
    <xdr:to>
      <xdr:col>2</xdr:col>
      <xdr:colOff>21334</xdr:colOff>
      <xdr:row>49</xdr:row>
      <xdr:rowOff>23846</xdr:rowOff>
    </xdr:to>
    <xdr:pic>
      <xdr:nvPicPr>
        <xdr:cNvPr id="258" name="Рисунок 257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4475" y="11572875"/>
          <a:ext cx="18159" cy="423896"/>
        </a:xfrm>
        <a:prstGeom prst="rect">
          <a:avLst/>
        </a:prstGeom>
      </xdr:spPr>
    </xdr:pic>
    <xdr:clientData/>
  </xdr:twoCellAnchor>
  <xdr:twoCellAnchor>
    <xdr:from>
      <xdr:col>14</xdr:col>
      <xdr:colOff>4127500</xdr:colOff>
      <xdr:row>48</xdr:row>
      <xdr:rowOff>0</xdr:rowOff>
    </xdr:from>
    <xdr:to>
      <xdr:col>15</xdr:col>
      <xdr:colOff>21334</xdr:colOff>
      <xdr:row>49</xdr:row>
      <xdr:rowOff>23846</xdr:rowOff>
    </xdr:to>
    <xdr:pic>
      <xdr:nvPicPr>
        <xdr:cNvPr id="259" name="Рисунок 258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09275" y="11572875"/>
          <a:ext cx="18159" cy="423896"/>
        </a:xfrm>
        <a:prstGeom prst="rect">
          <a:avLst/>
        </a:prstGeom>
      </xdr:spPr>
    </xdr:pic>
    <xdr:clientData/>
  </xdr:twoCellAnchor>
  <xdr:twoCellAnchor>
    <xdr:from>
      <xdr:col>1</xdr:col>
      <xdr:colOff>4127500</xdr:colOff>
      <xdr:row>49</xdr:row>
      <xdr:rowOff>0</xdr:rowOff>
    </xdr:from>
    <xdr:to>
      <xdr:col>2</xdr:col>
      <xdr:colOff>21334</xdr:colOff>
      <xdr:row>50</xdr:row>
      <xdr:rowOff>23846</xdr:rowOff>
    </xdr:to>
    <xdr:pic>
      <xdr:nvPicPr>
        <xdr:cNvPr id="260" name="Рисунок 259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4475" y="11972925"/>
          <a:ext cx="18159" cy="233396"/>
        </a:xfrm>
        <a:prstGeom prst="rect">
          <a:avLst/>
        </a:prstGeom>
      </xdr:spPr>
    </xdr:pic>
    <xdr:clientData/>
  </xdr:twoCellAnchor>
  <xdr:twoCellAnchor>
    <xdr:from>
      <xdr:col>14</xdr:col>
      <xdr:colOff>4127500</xdr:colOff>
      <xdr:row>49</xdr:row>
      <xdr:rowOff>0</xdr:rowOff>
    </xdr:from>
    <xdr:to>
      <xdr:col>15</xdr:col>
      <xdr:colOff>21334</xdr:colOff>
      <xdr:row>50</xdr:row>
      <xdr:rowOff>23846</xdr:rowOff>
    </xdr:to>
    <xdr:pic>
      <xdr:nvPicPr>
        <xdr:cNvPr id="261" name="Рисунок 260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09275" y="11972925"/>
          <a:ext cx="18159" cy="233396"/>
        </a:xfrm>
        <a:prstGeom prst="rect">
          <a:avLst/>
        </a:prstGeom>
      </xdr:spPr>
    </xdr:pic>
    <xdr:clientData/>
  </xdr:twoCellAnchor>
  <xdr:twoCellAnchor>
    <xdr:from>
      <xdr:col>1</xdr:col>
      <xdr:colOff>4127500</xdr:colOff>
      <xdr:row>49</xdr:row>
      <xdr:rowOff>0</xdr:rowOff>
    </xdr:from>
    <xdr:to>
      <xdr:col>2</xdr:col>
      <xdr:colOff>21334</xdr:colOff>
      <xdr:row>50</xdr:row>
      <xdr:rowOff>23846</xdr:rowOff>
    </xdr:to>
    <xdr:pic>
      <xdr:nvPicPr>
        <xdr:cNvPr id="262" name="Рисунок 261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4475" y="11572875"/>
          <a:ext cx="18159" cy="423896"/>
        </a:xfrm>
        <a:prstGeom prst="rect">
          <a:avLst/>
        </a:prstGeom>
      </xdr:spPr>
    </xdr:pic>
    <xdr:clientData/>
  </xdr:twoCellAnchor>
  <xdr:twoCellAnchor>
    <xdr:from>
      <xdr:col>14</xdr:col>
      <xdr:colOff>4127500</xdr:colOff>
      <xdr:row>49</xdr:row>
      <xdr:rowOff>0</xdr:rowOff>
    </xdr:from>
    <xdr:to>
      <xdr:col>15</xdr:col>
      <xdr:colOff>21334</xdr:colOff>
      <xdr:row>50</xdr:row>
      <xdr:rowOff>23846</xdr:rowOff>
    </xdr:to>
    <xdr:pic>
      <xdr:nvPicPr>
        <xdr:cNvPr id="263" name="Рисунок 262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09275" y="11572875"/>
          <a:ext cx="18159" cy="423896"/>
        </a:xfrm>
        <a:prstGeom prst="rect">
          <a:avLst/>
        </a:prstGeom>
      </xdr:spPr>
    </xdr:pic>
    <xdr:clientData/>
  </xdr:twoCellAnchor>
  <xdr:twoCellAnchor>
    <xdr:from>
      <xdr:col>1</xdr:col>
      <xdr:colOff>4127500</xdr:colOff>
      <xdr:row>50</xdr:row>
      <xdr:rowOff>0</xdr:rowOff>
    </xdr:from>
    <xdr:to>
      <xdr:col>2</xdr:col>
      <xdr:colOff>21334</xdr:colOff>
      <xdr:row>51</xdr:row>
      <xdr:rowOff>23846</xdr:rowOff>
    </xdr:to>
    <xdr:pic>
      <xdr:nvPicPr>
        <xdr:cNvPr id="264" name="Рисунок 26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4475" y="11972925"/>
          <a:ext cx="18159" cy="233396"/>
        </a:xfrm>
        <a:prstGeom prst="rect">
          <a:avLst/>
        </a:prstGeom>
      </xdr:spPr>
    </xdr:pic>
    <xdr:clientData/>
  </xdr:twoCellAnchor>
  <xdr:twoCellAnchor>
    <xdr:from>
      <xdr:col>14</xdr:col>
      <xdr:colOff>4127500</xdr:colOff>
      <xdr:row>50</xdr:row>
      <xdr:rowOff>0</xdr:rowOff>
    </xdr:from>
    <xdr:to>
      <xdr:col>15</xdr:col>
      <xdr:colOff>21334</xdr:colOff>
      <xdr:row>51</xdr:row>
      <xdr:rowOff>23846</xdr:rowOff>
    </xdr:to>
    <xdr:pic>
      <xdr:nvPicPr>
        <xdr:cNvPr id="265" name="Рисунок 26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09275" y="11972925"/>
          <a:ext cx="18159" cy="233396"/>
        </a:xfrm>
        <a:prstGeom prst="rect">
          <a:avLst/>
        </a:prstGeom>
      </xdr:spPr>
    </xdr:pic>
    <xdr:clientData/>
  </xdr:twoCellAnchor>
  <xdr:twoCellAnchor>
    <xdr:from>
      <xdr:col>1</xdr:col>
      <xdr:colOff>4127500</xdr:colOff>
      <xdr:row>50</xdr:row>
      <xdr:rowOff>0</xdr:rowOff>
    </xdr:from>
    <xdr:to>
      <xdr:col>2</xdr:col>
      <xdr:colOff>21334</xdr:colOff>
      <xdr:row>51</xdr:row>
      <xdr:rowOff>23846</xdr:rowOff>
    </xdr:to>
    <xdr:pic>
      <xdr:nvPicPr>
        <xdr:cNvPr id="266" name="Рисунок 265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4475" y="11572875"/>
          <a:ext cx="18159" cy="423896"/>
        </a:xfrm>
        <a:prstGeom prst="rect">
          <a:avLst/>
        </a:prstGeom>
      </xdr:spPr>
    </xdr:pic>
    <xdr:clientData/>
  </xdr:twoCellAnchor>
  <xdr:twoCellAnchor>
    <xdr:from>
      <xdr:col>14</xdr:col>
      <xdr:colOff>4127500</xdr:colOff>
      <xdr:row>50</xdr:row>
      <xdr:rowOff>0</xdr:rowOff>
    </xdr:from>
    <xdr:to>
      <xdr:col>15</xdr:col>
      <xdr:colOff>21334</xdr:colOff>
      <xdr:row>51</xdr:row>
      <xdr:rowOff>23846</xdr:rowOff>
    </xdr:to>
    <xdr:pic>
      <xdr:nvPicPr>
        <xdr:cNvPr id="267" name="Рисунок 266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09275" y="11572875"/>
          <a:ext cx="18159" cy="423896"/>
        </a:xfrm>
        <a:prstGeom prst="rect">
          <a:avLst/>
        </a:prstGeom>
      </xdr:spPr>
    </xdr:pic>
    <xdr:clientData/>
  </xdr:twoCellAnchor>
  <xdr:twoCellAnchor>
    <xdr:from>
      <xdr:col>1</xdr:col>
      <xdr:colOff>4127500</xdr:colOff>
      <xdr:row>51</xdr:row>
      <xdr:rowOff>0</xdr:rowOff>
    </xdr:from>
    <xdr:to>
      <xdr:col>2</xdr:col>
      <xdr:colOff>21334</xdr:colOff>
      <xdr:row>52</xdr:row>
      <xdr:rowOff>23846</xdr:rowOff>
    </xdr:to>
    <xdr:pic>
      <xdr:nvPicPr>
        <xdr:cNvPr id="268" name="Рисунок 267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4475" y="11972925"/>
          <a:ext cx="18159" cy="233396"/>
        </a:xfrm>
        <a:prstGeom prst="rect">
          <a:avLst/>
        </a:prstGeom>
      </xdr:spPr>
    </xdr:pic>
    <xdr:clientData/>
  </xdr:twoCellAnchor>
  <xdr:twoCellAnchor>
    <xdr:from>
      <xdr:col>14</xdr:col>
      <xdr:colOff>4127500</xdr:colOff>
      <xdr:row>51</xdr:row>
      <xdr:rowOff>0</xdr:rowOff>
    </xdr:from>
    <xdr:to>
      <xdr:col>15</xdr:col>
      <xdr:colOff>21334</xdr:colOff>
      <xdr:row>52</xdr:row>
      <xdr:rowOff>23846</xdr:rowOff>
    </xdr:to>
    <xdr:pic>
      <xdr:nvPicPr>
        <xdr:cNvPr id="269" name="Рисунок 268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09275" y="11972925"/>
          <a:ext cx="18159" cy="233396"/>
        </a:xfrm>
        <a:prstGeom prst="rect">
          <a:avLst/>
        </a:prstGeom>
      </xdr:spPr>
    </xdr:pic>
    <xdr:clientData/>
  </xdr:twoCellAnchor>
  <xdr:twoCellAnchor>
    <xdr:from>
      <xdr:col>1</xdr:col>
      <xdr:colOff>4127500</xdr:colOff>
      <xdr:row>51</xdr:row>
      <xdr:rowOff>0</xdr:rowOff>
    </xdr:from>
    <xdr:to>
      <xdr:col>2</xdr:col>
      <xdr:colOff>21334</xdr:colOff>
      <xdr:row>52</xdr:row>
      <xdr:rowOff>23846</xdr:rowOff>
    </xdr:to>
    <xdr:pic>
      <xdr:nvPicPr>
        <xdr:cNvPr id="270" name="Рисунок 269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4475" y="11572875"/>
          <a:ext cx="18159" cy="423896"/>
        </a:xfrm>
        <a:prstGeom prst="rect">
          <a:avLst/>
        </a:prstGeom>
      </xdr:spPr>
    </xdr:pic>
    <xdr:clientData/>
  </xdr:twoCellAnchor>
  <xdr:twoCellAnchor>
    <xdr:from>
      <xdr:col>14</xdr:col>
      <xdr:colOff>4127500</xdr:colOff>
      <xdr:row>51</xdr:row>
      <xdr:rowOff>0</xdr:rowOff>
    </xdr:from>
    <xdr:to>
      <xdr:col>15</xdr:col>
      <xdr:colOff>21334</xdr:colOff>
      <xdr:row>52</xdr:row>
      <xdr:rowOff>23846</xdr:rowOff>
    </xdr:to>
    <xdr:pic>
      <xdr:nvPicPr>
        <xdr:cNvPr id="271" name="Рисунок 270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09275" y="11572875"/>
          <a:ext cx="18159" cy="423896"/>
        </a:xfrm>
        <a:prstGeom prst="rect">
          <a:avLst/>
        </a:prstGeom>
      </xdr:spPr>
    </xdr:pic>
    <xdr:clientData/>
  </xdr:twoCellAnchor>
  <xdr:twoCellAnchor>
    <xdr:from>
      <xdr:col>1</xdr:col>
      <xdr:colOff>4127500</xdr:colOff>
      <xdr:row>52</xdr:row>
      <xdr:rowOff>0</xdr:rowOff>
    </xdr:from>
    <xdr:to>
      <xdr:col>2</xdr:col>
      <xdr:colOff>21334</xdr:colOff>
      <xdr:row>53</xdr:row>
      <xdr:rowOff>23846</xdr:rowOff>
    </xdr:to>
    <xdr:pic>
      <xdr:nvPicPr>
        <xdr:cNvPr id="272" name="Рисунок 271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4475" y="11972925"/>
          <a:ext cx="18159" cy="233396"/>
        </a:xfrm>
        <a:prstGeom prst="rect">
          <a:avLst/>
        </a:prstGeom>
      </xdr:spPr>
    </xdr:pic>
    <xdr:clientData/>
  </xdr:twoCellAnchor>
  <xdr:twoCellAnchor>
    <xdr:from>
      <xdr:col>14</xdr:col>
      <xdr:colOff>4127500</xdr:colOff>
      <xdr:row>52</xdr:row>
      <xdr:rowOff>0</xdr:rowOff>
    </xdr:from>
    <xdr:to>
      <xdr:col>15</xdr:col>
      <xdr:colOff>21334</xdr:colOff>
      <xdr:row>53</xdr:row>
      <xdr:rowOff>23846</xdr:rowOff>
    </xdr:to>
    <xdr:pic>
      <xdr:nvPicPr>
        <xdr:cNvPr id="273" name="Рисунок 272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09275" y="11972925"/>
          <a:ext cx="18159" cy="233396"/>
        </a:xfrm>
        <a:prstGeom prst="rect">
          <a:avLst/>
        </a:prstGeom>
      </xdr:spPr>
    </xdr:pic>
    <xdr:clientData/>
  </xdr:twoCellAnchor>
  <xdr:twoCellAnchor>
    <xdr:from>
      <xdr:col>1</xdr:col>
      <xdr:colOff>4127500</xdr:colOff>
      <xdr:row>52</xdr:row>
      <xdr:rowOff>0</xdr:rowOff>
    </xdr:from>
    <xdr:to>
      <xdr:col>2</xdr:col>
      <xdr:colOff>21334</xdr:colOff>
      <xdr:row>53</xdr:row>
      <xdr:rowOff>23846</xdr:rowOff>
    </xdr:to>
    <xdr:pic>
      <xdr:nvPicPr>
        <xdr:cNvPr id="274" name="Рисунок 27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4475" y="11572875"/>
          <a:ext cx="18159" cy="423896"/>
        </a:xfrm>
        <a:prstGeom prst="rect">
          <a:avLst/>
        </a:prstGeom>
      </xdr:spPr>
    </xdr:pic>
    <xdr:clientData/>
  </xdr:twoCellAnchor>
  <xdr:twoCellAnchor>
    <xdr:from>
      <xdr:col>14</xdr:col>
      <xdr:colOff>4127500</xdr:colOff>
      <xdr:row>52</xdr:row>
      <xdr:rowOff>0</xdr:rowOff>
    </xdr:from>
    <xdr:to>
      <xdr:col>15</xdr:col>
      <xdr:colOff>21334</xdr:colOff>
      <xdr:row>53</xdr:row>
      <xdr:rowOff>23846</xdr:rowOff>
    </xdr:to>
    <xdr:pic>
      <xdr:nvPicPr>
        <xdr:cNvPr id="275" name="Рисунок 27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09275" y="11572875"/>
          <a:ext cx="18159" cy="423896"/>
        </a:xfrm>
        <a:prstGeom prst="rect">
          <a:avLst/>
        </a:prstGeom>
      </xdr:spPr>
    </xdr:pic>
    <xdr:clientData/>
  </xdr:twoCellAnchor>
  <xdr:twoCellAnchor>
    <xdr:from>
      <xdr:col>1</xdr:col>
      <xdr:colOff>4127500</xdr:colOff>
      <xdr:row>53</xdr:row>
      <xdr:rowOff>0</xdr:rowOff>
    </xdr:from>
    <xdr:to>
      <xdr:col>2</xdr:col>
      <xdr:colOff>21334</xdr:colOff>
      <xdr:row>54</xdr:row>
      <xdr:rowOff>23846</xdr:rowOff>
    </xdr:to>
    <xdr:pic>
      <xdr:nvPicPr>
        <xdr:cNvPr id="276" name="Рисунок 275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4475" y="11972925"/>
          <a:ext cx="18159" cy="233396"/>
        </a:xfrm>
        <a:prstGeom prst="rect">
          <a:avLst/>
        </a:prstGeom>
      </xdr:spPr>
    </xdr:pic>
    <xdr:clientData/>
  </xdr:twoCellAnchor>
  <xdr:twoCellAnchor>
    <xdr:from>
      <xdr:col>14</xdr:col>
      <xdr:colOff>4127500</xdr:colOff>
      <xdr:row>53</xdr:row>
      <xdr:rowOff>0</xdr:rowOff>
    </xdr:from>
    <xdr:to>
      <xdr:col>15</xdr:col>
      <xdr:colOff>21334</xdr:colOff>
      <xdr:row>54</xdr:row>
      <xdr:rowOff>23846</xdr:rowOff>
    </xdr:to>
    <xdr:pic>
      <xdr:nvPicPr>
        <xdr:cNvPr id="277" name="Рисунок 276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09275" y="11972925"/>
          <a:ext cx="18159" cy="233396"/>
        </a:xfrm>
        <a:prstGeom prst="rect">
          <a:avLst/>
        </a:prstGeom>
      </xdr:spPr>
    </xdr:pic>
    <xdr:clientData/>
  </xdr:twoCellAnchor>
  <xdr:twoCellAnchor>
    <xdr:from>
      <xdr:col>1</xdr:col>
      <xdr:colOff>4127500</xdr:colOff>
      <xdr:row>53</xdr:row>
      <xdr:rowOff>0</xdr:rowOff>
    </xdr:from>
    <xdr:to>
      <xdr:col>2</xdr:col>
      <xdr:colOff>21334</xdr:colOff>
      <xdr:row>54</xdr:row>
      <xdr:rowOff>23846</xdr:rowOff>
    </xdr:to>
    <xdr:pic>
      <xdr:nvPicPr>
        <xdr:cNvPr id="278" name="Рисунок 277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4475" y="11572875"/>
          <a:ext cx="18159" cy="423896"/>
        </a:xfrm>
        <a:prstGeom prst="rect">
          <a:avLst/>
        </a:prstGeom>
      </xdr:spPr>
    </xdr:pic>
    <xdr:clientData/>
  </xdr:twoCellAnchor>
  <xdr:twoCellAnchor>
    <xdr:from>
      <xdr:col>14</xdr:col>
      <xdr:colOff>4127500</xdr:colOff>
      <xdr:row>53</xdr:row>
      <xdr:rowOff>0</xdr:rowOff>
    </xdr:from>
    <xdr:to>
      <xdr:col>15</xdr:col>
      <xdr:colOff>21334</xdr:colOff>
      <xdr:row>54</xdr:row>
      <xdr:rowOff>23846</xdr:rowOff>
    </xdr:to>
    <xdr:pic>
      <xdr:nvPicPr>
        <xdr:cNvPr id="279" name="Рисунок 278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09275" y="11572875"/>
          <a:ext cx="18159" cy="423896"/>
        </a:xfrm>
        <a:prstGeom prst="rect">
          <a:avLst/>
        </a:prstGeom>
      </xdr:spPr>
    </xdr:pic>
    <xdr:clientData/>
  </xdr:twoCellAnchor>
  <xdr:twoCellAnchor>
    <xdr:from>
      <xdr:col>1</xdr:col>
      <xdr:colOff>4127500</xdr:colOff>
      <xdr:row>54</xdr:row>
      <xdr:rowOff>0</xdr:rowOff>
    </xdr:from>
    <xdr:to>
      <xdr:col>2</xdr:col>
      <xdr:colOff>21334</xdr:colOff>
      <xdr:row>55</xdr:row>
      <xdr:rowOff>23846</xdr:rowOff>
    </xdr:to>
    <xdr:pic>
      <xdr:nvPicPr>
        <xdr:cNvPr id="280" name="Рисунок 279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4475" y="11972925"/>
          <a:ext cx="18159" cy="233396"/>
        </a:xfrm>
        <a:prstGeom prst="rect">
          <a:avLst/>
        </a:prstGeom>
      </xdr:spPr>
    </xdr:pic>
    <xdr:clientData/>
  </xdr:twoCellAnchor>
  <xdr:twoCellAnchor>
    <xdr:from>
      <xdr:col>14</xdr:col>
      <xdr:colOff>4127500</xdr:colOff>
      <xdr:row>54</xdr:row>
      <xdr:rowOff>0</xdr:rowOff>
    </xdr:from>
    <xdr:to>
      <xdr:col>15</xdr:col>
      <xdr:colOff>21334</xdr:colOff>
      <xdr:row>55</xdr:row>
      <xdr:rowOff>23846</xdr:rowOff>
    </xdr:to>
    <xdr:pic>
      <xdr:nvPicPr>
        <xdr:cNvPr id="281" name="Рисунок 280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09275" y="11972925"/>
          <a:ext cx="18159" cy="233396"/>
        </a:xfrm>
        <a:prstGeom prst="rect">
          <a:avLst/>
        </a:prstGeom>
      </xdr:spPr>
    </xdr:pic>
    <xdr:clientData/>
  </xdr:twoCellAnchor>
  <xdr:twoCellAnchor>
    <xdr:from>
      <xdr:col>1</xdr:col>
      <xdr:colOff>4127500</xdr:colOff>
      <xdr:row>54</xdr:row>
      <xdr:rowOff>0</xdr:rowOff>
    </xdr:from>
    <xdr:to>
      <xdr:col>2</xdr:col>
      <xdr:colOff>21334</xdr:colOff>
      <xdr:row>55</xdr:row>
      <xdr:rowOff>23846</xdr:rowOff>
    </xdr:to>
    <xdr:pic>
      <xdr:nvPicPr>
        <xdr:cNvPr id="282" name="Рисунок 281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4475" y="11572875"/>
          <a:ext cx="18159" cy="423896"/>
        </a:xfrm>
        <a:prstGeom prst="rect">
          <a:avLst/>
        </a:prstGeom>
      </xdr:spPr>
    </xdr:pic>
    <xdr:clientData/>
  </xdr:twoCellAnchor>
  <xdr:twoCellAnchor>
    <xdr:from>
      <xdr:col>14</xdr:col>
      <xdr:colOff>4127500</xdr:colOff>
      <xdr:row>54</xdr:row>
      <xdr:rowOff>0</xdr:rowOff>
    </xdr:from>
    <xdr:to>
      <xdr:col>15</xdr:col>
      <xdr:colOff>21334</xdr:colOff>
      <xdr:row>55</xdr:row>
      <xdr:rowOff>23846</xdr:rowOff>
    </xdr:to>
    <xdr:pic>
      <xdr:nvPicPr>
        <xdr:cNvPr id="283" name="Рисунок 282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09275" y="11572875"/>
          <a:ext cx="18159" cy="423896"/>
        </a:xfrm>
        <a:prstGeom prst="rect">
          <a:avLst/>
        </a:prstGeom>
      </xdr:spPr>
    </xdr:pic>
    <xdr:clientData/>
  </xdr:twoCellAnchor>
  <xdr:twoCellAnchor>
    <xdr:from>
      <xdr:col>1</xdr:col>
      <xdr:colOff>4127500</xdr:colOff>
      <xdr:row>55</xdr:row>
      <xdr:rowOff>0</xdr:rowOff>
    </xdr:from>
    <xdr:to>
      <xdr:col>2</xdr:col>
      <xdr:colOff>21334</xdr:colOff>
      <xdr:row>56</xdr:row>
      <xdr:rowOff>23846</xdr:rowOff>
    </xdr:to>
    <xdr:pic>
      <xdr:nvPicPr>
        <xdr:cNvPr id="284" name="Рисунок 28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4475" y="11972925"/>
          <a:ext cx="18159" cy="233396"/>
        </a:xfrm>
        <a:prstGeom prst="rect">
          <a:avLst/>
        </a:prstGeom>
      </xdr:spPr>
    </xdr:pic>
    <xdr:clientData/>
  </xdr:twoCellAnchor>
  <xdr:twoCellAnchor>
    <xdr:from>
      <xdr:col>14</xdr:col>
      <xdr:colOff>4127500</xdr:colOff>
      <xdr:row>55</xdr:row>
      <xdr:rowOff>0</xdr:rowOff>
    </xdr:from>
    <xdr:to>
      <xdr:col>15</xdr:col>
      <xdr:colOff>21334</xdr:colOff>
      <xdr:row>56</xdr:row>
      <xdr:rowOff>23846</xdr:rowOff>
    </xdr:to>
    <xdr:pic>
      <xdr:nvPicPr>
        <xdr:cNvPr id="285" name="Рисунок 28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09275" y="11972925"/>
          <a:ext cx="18159" cy="233396"/>
        </a:xfrm>
        <a:prstGeom prst="rect">
          <a:avLst/>
        </a:prstGeom>
      </xdr:spPr>
    </xdr:pic>
    <xdr:clientData/>
  </xdr:twoCellAnchor>
  <xdr:twoCellAnchor>
    <xdr:from>
      <xdr:col>1</xdr:col>
      <xdr:colOff>4127500</xdr:colOff>
      <xdr:row>55</xdr:row>
      <xdr:rowOff>0</xdr:rowOff>
    </xdr:from>
    <xdr:to>
      <xdr:col>2</xdr:col>
      <xdr:colOff>21334</xdr:colOff>
      <xdr:row>56</xdr:row>
      <xdr:rowOff>23846</xdr:rowOff>
    </xdr:to>
    <xdr:pic>
      <xdr:nvPicPr>
        <xdr:cNvPr id="286" name="Рисунок 285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4475" y="11572875"/>
          <a:ext cx="18159" cy="423896"/>
        </a:xfrm>
        <a:prstGeom prst="rect">
          <a:avLst/>
        </a:prstGeom>
      </xdr:spPr>
    </xdr:pic>
    <xdr:clientData/>
  </xdr:twoCellAnchor>
  <xdr:twoCellAnchor>
    <xdr:from>
      <xdr:col>14</xdr:col>
      <xdr:colOff>4127500</xdr:colOff>
      <xdr:row>55</xdr:row>
      <xdr:rowOff>0</xdr:rowOff>
    </xdr:from>
    <xdr:to>
      <xdr:col>15</xdr:col>
      <xdr:colOff>21334</xdr:colOff>
      <xdr:row>56</xdr:row>
      <xdr:rowOff>23846</xdr:rowOff>
    </xdr:to>
    <xdr:pic>
      <xdr:nvPicPr>
        <xdr:cNvPr id="287" name="Рисунок 286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09275" y="11572875"/>
          <a:ext cx="18159" cy="423896"/>
        </a:xfrm>
        <a:prstGeom prst="rect">
          <a:avLst/>
        </a:prstGeom>
      </xdr:spPr>
    </xdr:pic>
    <xdr:clientData/>
  </xdr:twoCellAnchor>
  <xdr:twoCellAnchor>
    <xdr:from>
      <xdr:col>1</xdr:col>
      <xdr:colOff>4127500</xdr:colOff>
      <xdr:row>56</xdr:row>
      <xdr:rowOff>0</xdr:rowOff>
    </xdr:from>
    <xdr:to>
      <xdr:col>2</xdr:col>
      <xdr:colOff>21334</xdr:colOff>
      <xdr:row>57</xdr:row>
      <xdr:rowOff>23846</xdr:rowOff>
    </xdr:to>
    <xdr:pic>
      <xdr:nvPicPr>
        <xdr:cNvPr id="288" name="Рисунок 287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4475" y="11972925"/>
          <a:ext cx="18159" cy="233396"/>
        </a:xfrm>
        <a:prstGeom prst="rect">
          <a:avLst/>
        </a:prstGeom>
      </xdr:spPr>
    </xdr:pic>
    <xdr:clientData/>
  </xdr:twoCellAnchor>
  <xdr:twoCellAnchor>
    <xdr:from>
      <xdr:col>14</xdr:col>
      <xdr:colOff>4127500</xdr:colOff>
      <xdr:row>56</xdr:row>
      <xdr:rowOff>0</xdr:rowOff>
    </xdr:from>
    <xdr:to>
      <xdr:col>15</xdr:col>
      <xdr:colOff>21334</xdr:colOff>
      <xdr:row>57</xdr:row>
      <xdr:rowOff>23846</xdr:rowOff>
    </xdr:to>
    <xdr:pic>
      <xdr:nvPicPr>
        <xdr:cNvPr id="289" name="Рисунок 288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09275" y="11972925"/>
          <a:ext cx="18159" cy="233396"/>
        </a:xfrm>
        <a:prstGeom prst="rect">
          <a:avLst/>
        </a:prstGeom>
      </xdr:spPr>
    </xdr:pic>
    <xdr:clientData/>
  </xdr:twoCellAnchor>
  <xdr:twoCellAnchor>
    <xdr:from>
      <xdr:col>1</xdr:col>
      <xdr:colOff>4127500</xdr:colOff>
      <xdr:row>56</xdr:row>
      <xdr:rowOff>0</xdr:rowOff>
    </xdr:from>
    <xdr:to>
      <xdr:col>2</xdr:col>
      <xdr:colOff>21334</xdr:colOff>
      <xdr:row>57</xdr:row>
      <xdr:rowOff>23846</xdr:rowOff>
    </xdr:to>
    <xdr:pic>
      <xdr:nvPicPr>
        <xdr:cNvPr id="290" name="Рисунок 289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4475" y="11572875"/>
          <a:ext cx="18159" cy="423896"/>
        </a:xfrm>
        <a:prstGeom prst="rect">
          <a:avLst/>
        </a:prstGeom>
      </xdr:spPr>
    </xdr:pic>
    <xdr:clientData/>
  </xdr:twoCellAnchor>
  <xdr:twoCellAnchor>
    <xdr:from>
      <xdr:col>14</xdr:col>
      <xdr:colOff>4127500</xdr:colOff>
      <xdr:row>56</xdr:row>
      <xdr:rowOff>0</xdr:rowOff>
    </xdr:from>
    <xdr:to>
      <xdr:col>15</xdr:col>
      <xdr:colOff>21334</xdr:colOff>
      <xdr:row>57</xdr:row>
      <xdr:rowOff>23846</xdr:rowOff>
    </xdr:to>
    <xdr:pic>
      <xdr:nvPicPr>
        <xdr:cNvPr id="291" name="Рисунок 290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09275" y="11572875"/>
          <a:ext cx="18159" cy="423896"/>
        </a:xfrm>
        <a:prstGeom prst="rect">
          <a:avLst/>
        </a:prstGeom>
      </xdr:spPr>
    </xdr:pic>
    <xdr:clientData/>
  </xdr:twoCellAnchor>
  <xdr:twoCellAnchor>
    <xdr:from>
      <xdr:col>1</xdr:col>
      <xdr:colOff>4127500</xdr:colOff>
      <xdr:row>57</xdr:row>
      <xdr:rowOff>0</xdr:rowOff>
    </xdr:from>
    <xdr:to>
      <xdr:col>2</xdr:col>
      <xdr:colOff>21334</xdr:colOff>
      <xdr:row>58</xdr:row>
      <xdr:rowOff>23846</xdr:rowOff>
    </xdr:to>
    <xdr:pic>
      <xdr:nvPicPr>
        <xdr:cNvPr id="292" name="Рисунок 291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4475" y="11972925"/>
          <a:ext cx="18159" cy="233396"/>
        </a:xfrm>
        <a:prstGeom prst="rect">
          <a:avLst/>
        </a:prstGeom>
      </xdr:spPr>
    </xdr:pic>
    <xdr:clientData/>
  </xdr:twoCellAnchor>
  <xdr:twoCellAnchor>
    <xdr:from>
      <xdr:col>14</xdr:col>
      <xdr:colOff>4127500</xdr:colOff>
      <xdr:row>57</xdr:row>
      <xdr:rowOff>0</xdr:rowOff>
    </xdr:from>
    <xdr:to>
      <xdr:col>15</xdr:col>
      <xdr:colOff>21334</xdr:colOff>
      <xdr:row>58</xdr:row>
      <xdr:rowOff>23846</xdr:rowOff>
    </xdr:to>
    <xdr:pic>
      <xdr:nvPicPr>
        <xdr:cNvPr id="293" name="Рисунок 292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09275" y="11972925"/>
          <a:ext cx="18159" cy="233396"/>
        </a:xfrm>
        <a:prstGeom prst="rect">
          <a:avLst/>
        </a:prstGeom>
      </xdr:spPr>
    </xdr:pic>
    <xdr:clientData/>
  </xdr:twoCellAnchor>
  <xdr:twoCellAnchor>
    <xdr:from>
      <xdr:col>1</xdr:col>
      <xdr:colOff>4127500</xdr:colOff>
      <xdr:row>57</xdr:row>
      <xdr:rowOff>0</xdr:rowOff>
    </xdr:from>
    <xdr:to>
      <xdr:col>2</xdr:col>
      <xdr:colOff>21334</xdr:colOff>
      <xdr:row>58</xdr:row>
      <xdr:rowOff>23846</xdr:rowOff>
    </xdr:to>
    <xdr:pic>
      <xdr:nvPicPr>
        <xdr:cNvPr id="294" name="Рисунок 29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4475" y="11572875"/>
          <a:ext cx="18159" cy="423896"/>
        </a:xfrm>
        <a:prstGeom prst="rect">
          <a:avLst/>
        </a:prstGeom>
      </xdr:spPr>
    </xdr:pic>
    <xdr:clientData/>
  </xdr:twoCellAnchor>
  <xdr:twoCellAnchor>
    <xdr:from>
      <xdr:col>14</xdr:col>
      <xdr:colOff>4127500</xdr:colOff>
      <xdr:row>57</xdr:row>
      <xdr:rowOff>0</xdr:rowOff>
    </xdr:from>
    <xdr:to>
      <xdr:col>15</xdr:col>
      <xdr:colOff>21334</xdr:colOff>
      <xdr:row>58</xdr:row>
      <xdr:rowOff>23846</xdr:rowOff>
    </xdr:to>
    <xdr:pic>
      <xdr:nvPicPr>
        <xdr:cNvPr id="295" name="Рисунок 29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09275" y="11572875"/>
          <a:ext cx="18159" cy="423896"/>
        </a:xfrm>
        <a:prstGeom prst="rect">
          <a:avLst/>
        </a:prstGeom>
      </xdr:spPr>
    </xdr:pic>
    <xdr:clientData/>
  </xdr:twoCellAnchor>
  <xdr:twoCellAnchor>
    <xdr:from>
      <xdr:col>1</xdr:col>
      <xdr:colOff>4127500</xdr:colOff>
      <xdr:row>58</xdr:row>
      <xdr:rowOff>0</xdr:rowOff>
    </xdr:from>
    <xdr:to>
      <xdr:col>2</xdr:col>
      <xdr:colOff>21334</xdr:colOff>
      <xdr:row>59</xdr:row>
      <xdr:rowOff>23846</xdr:rowOff>
    </xdr:to>
    <xdr:pic>
      <xdr:nvPicPr>
        <xdr:cNvPr id="296" name="Рисунок 295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4475" y="11972925"/>
          <a:ext cx="18159" cy="233396"/>
        </a:xfrm>
        <a:prstGeom prst="rect">
          <a:avLst/>
        </a:prstGeom>
      </xdr:spPr>
    </xdr:pic>
    <xdr:clientData/>
  </xdr:twoCellAnchor>
  <xdr:twoCellAnchor>
    <xdr:from>
      <xdr:col>14</xdr:col>
      <xdr:colOff>4127500</xdr:colOff>
      <xdr:row>58</xdr:row>
      <xdr:rowOff>0</xdr:rowOff>
    </xdr:from>
    <xdr:to>
      <xdr:col>15</xdr:col>
      <xdr:colOff>21334</xdr:colOff>
      <xdr:row>59</xdr:row>
      <xdr:rowOff>23846</xdr:rowOff>
    </xdr:to>
    <xdr:pic>
      <xdr:nvPicPr>
        <xdr:cNvPr id="297" name="Рисунок 296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09275" y="11972925"/>
          <a:ext cx="18159" cy="233396"/>
        </a:xfrm>
        <a:prstGeom prst="rect">
          <a:avLst/>
        </a:prstGeom>
      </xdr:spPr>
    </xdr:pic>
    <xdr:clientData/>
  </xdr:twoCellAnchor>
  <xdr:twoCellAnchor>
    <xdr:from>
      <xdr:col>1</xdr:col>
      <xdr:colOff>4127500</xdr:colOff>
      <xdr:row>58</xdr:row>
      <xdr:rowOff>0</xdr:rowOff>
    </xdr:from>
    <xdr:to>
      <xdr:col>2</xdr:col>
      <xdr:colOff>21334</xdr:colOff>
      <xdr:row>59</xdr:row>
      <xdr:rowOff>23846</xdr:rowOff>
    </xdr:to>
    <xdr:pic>
      <xdr:nvPicPr>
        <xdr:cNvPr id="298" name="Рисунок 297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4475" y="11572875"/>
          <a:ext cx="18159" cy="423896"/>
        </a:xfrm>
        <a:prstGeom prst="rect">
          <a:avLst/>
        </a:prstGeom>
      </xdr:spPr>
    </xdr:pic>
    <xdr:clientData/>
  </xdr:twoCellAnchor>
  <xdr:twoCellAnchor>
    <xdr:from>
      <xdr:col>14</xdr:col>
      <xdr:colOff>4127500</xdr:colOff>
      <xdr:row>58</xdr:row>
      <xdr:rowOff>0</xdr:rowOff>
    </xdr:from>
    <xdr:to>
      <xdr:col>15</xdr:col>
      <xdr:colOff>21334</xdr:colOff>
      <xdr:row>59</xdr:row>
      <xdr:rowOff>23846</xdr:rowOff>
    </xdr:to>
    <xdr:pic>
      <xdr:nvPicPr>
        <xdr:cNvPr id="299" name="Рисунок 298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09275" y="11572875"/>
          <a:ext cx="18159" cy="423896"/>
        </a:xfrm>
        <a:prstGeom prst="rect">
          <a:avLst/>
        </a:prstGeom>
      </xdr:spPr>
    </xdr:pic>
    <xdr:clientData/>
  </xdr:twoCellAnchor>
  <xdr:twoCellAnchor>
    <xdr:from>
      <xdr:col>1</xdr:col>
      <xdr:colOff>4127500</xdr:colOff>
      <xdr:row>59</xdr:row>
      <xdr:rowOff>0</xdr:rowOff>
    </xdr:from>
    <xdr:to>
      <xdr:col>2</xdr:col>
      <xdr:colOff>21334</xdr:colOff>
      <xdr:row>60</xdr:row>
      <xdr:rowOff>23846</xdr:rowOff>
    </xdr:to>
    <xdr:pic>
      <xdr:nvPicPr>
        <xdr:cNvPr id="300" name="Рисунок 299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4475" y="11972925"/>
          <a:ext cx="18159" cy="233396"/>
        </a:xfrm>
        <a:prstGeom prst="rect">
          <a:avLst/>
        </a:prstGeom>
      </xdr:spPr>
    </xdr:pic>
    <xdr:clientData/>
  </xdr:twoCellAnchor>
  <xdr:twoCellAnchor>
    <xdr:from>
      <xdr:col>14</xdr:col>
      <xdr:colOff>4127500</xdr:colOff>
      <xdr:row>59</xdr:row>
      <xdr:rowOff>0</xdr:rowOff>
    </xdr:from>
    <xdr:to>
      <xdr:col>15</xdr:col>
      <xdr:colOff>21334</xdr:colOff>
      <xdr:row>60</xdr:row>
      <xdr:rowOff>23846</xdr:rowOff>
    </xdr:to>
    <xdr:pic>
      <xdr:nvPicPr>
        <xdr:cNvPr id="301" name="Рисунок 300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09275" y="11972925"/>
          <a:ext cx="18159" cy="233396"/>
        </a:xfrm>
        <a:prstGeom prst="rect">
          <a:avLst/>
        </a:prstGeom>
      </xdr:spPr>
    </xdr:pic>
    <xdr:clientData/>
  </xdr:twoCellAnchor>
  <xdr:twoCellAnchor>
    <xdr:from>
      <xdr:col>1</xdr:col>
      <xdr:colOff>4127500</xdr:colOff>
      <xdr:row>59</xdr:row>
      <xdr:rowOff>0</xdr:rowOff>
    </xdr:from>
    <xdr:to>
      <xdr:col>2</xdr:col>
      <xdr:colOff>21334</xdr:colOff>
      <xdr:row>60</xdr:row>
      <xdr:rowOff>23846</xdr:rowOff>
    </xdr:to>
    <xdr:pic>
      <xdr:nvPicPr>
        <xdr:cNvPr id="302" name="Рисунок 301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4475" y="11572875"/>
          <a:ext cx="18159" cy="423896"/>
        </a:xfrm>
        <a:prstGeom prst="rect">
          <a:avLst/>
        </a:prstGeom>
      </xdr:spPr>
    </xdr:pic>
    <xdr:clientData/>
  </xdr:twoCellAnchor>
  <xdr:twoCellAnchor>
    <xdr:from>
      <xdr:col>14</xdr:col>
      <xdr:colOff>4127500</xdr:colOff>
      <xdr:row>59</xdr:row>
      <xdr:rowOff>0</xdr:rowOff>
    </xdr:from>
    <xdr:to>
      <xdr:col>15</xdr:col>
      <xdr:colOff>21334</xdr:colOff>
      <xdr:row>60</xdr:row>
      <xdr:rowOff>23846</xdr:rowOff>
    </xdr:to>
    <xdr:pic>
      <xdr:nvPicPr>
        <xdr:cNvPr id="303" name="Рисунок 302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09275" y="11572875"/>
          <a:ext cx="18159" cy="423896"/>
        </a:xfrm>
        <a:prstGeom prst="rect">
          <a:avLst/>
        </a:prstGeom>
      </xdr:spPr>
    </xdr:pic>
    <xdr:clientData/>
  </xdr:twoCellAnchor>
  <xdr:twoCellAnchor>
    <xdr:from>
      <xdr:col>1</xdr:col>
      <xdr:colOff>4127500</xdr:colOff>
      <xdr:row>60</xdr:row>
      <xdr:rowOff>0</xdr:rowOff>
    </xdr:from>
    <xdr:to>
      <xdr:col>2</xdr:col>
      <xdr:colOff>21334</xdr:colOff>
      <xdr:row>61</xdr:row>
      <xdr:rowOff>23846</xdr:rowOff>
    </xdr:to>
    <xdr:pic>
      <xdr:nvPicPr>
        <xdr:cNvPr id="304" name="Рисунок 30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4475" y="11972925"/>
          <a:ext cx="18159" cy="233396"/>
        </a:xfrm>
        <a:prstGeom prst="rect">
          <a:avLst/>
        </a:prstGeom>
      </xdr:spPr>
    </xdr:pic>
    <xdr:clientData/>
  </xdr:twoCellAnchor>
  <xdr:twoCellAnchor>
    <xdr:from>
      <xdr:col>14</xdr:col>
      <xdr:colOff>4127500</xdr:colOff>
      <xdr:row>60</xdr:row>
      <xdr:rowOff>0</xdr:rowOff>
    </xdr:from>
    <xdr:to>
      <xdr:col>15</xdr:col>
      <xdr:colOff>21334</xdr:colOff>
      <xdr:row>61</xdr:row>
      <xdr:rowOff>23846</xdr:rowOff>
    </xdr:to>
    <xdr:pic>
      <xdr:nvPicPr>
        <xdr:cNvPr id="305" name="Рисунок 30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09275" y="11972925"/>
          <a:ext cx="18159" cy="233396"/>
        </a:xfrm>
        <a:prstGeom prst="rect">
          <a:avLst/>
        </a:prstGeom>
      </xdr:spPr>
    </xdr:pic>
    <xdr:clientData/>
  </xdr:twoCellAnchor>
  <xdr:twoCellAnchor>
    <xdr:from>
      <xdr:col>1</xdr:col>
      <xdr:colOff>4127500</xdr:colOff>
      <xdr:row>60</xdr:row>
      <xdr:rowOff>0</xdr:rowOff>
    </xdr:from>
    <xdr:to>
      <xdr:col>2</xdr:col>
      <xdr:colOff>21334</xdr:colOff>
      <xdr:row>61</xdr:row>
      <xdr:rowOff>23846</xdr:rowOff>
    </xdr:to>
    <xdr:pic>
      <xdr:nvPicPr>
        <xdr:cNvPr id="306" name="Рисунок 305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4475" y="11572875"/>
          <a:ext cx="18159" cy="423896"/>
        </a:xfrm>
        <a:prstGeom prst="rect">
          <a:avLst/>
        </a:prstGeom>
      </xdr:spPr>
    </xdr:pic>
    <xdr:clientData/>
  </xdr:twoCellAnchor>
  <xdr:twoCellAnchor>
    <xdr:from>
      <xdr:col>14</xdr:col>
      <xdr:colOff>4127500</xdr:colOff>
      <xdr:row>60</xdr:row>
      <xdr:rowOff>0</xdr:rowOff>
    </xdr:from>
    <xdr:to>
      <xdr:col>15</xdr:col>
      <xdr:colOff>21334</xdr:colOff>
      <xdr:row>61</xdr:row>
      <xdr:rowOff>23846</xdr:rowOff>
    </xdr:to>
    <xdr:pic>
      <xdr:nvPicPr>
        <xdr:cNvPr id="307" name="Рисунок 306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09275" y="11572875"/>
          <a:ext cx="18159" cy="423896"/>
        </a:xfrm>
        <a:prstGeom prst="rect">
          <a:avLst/>
        </a:prstGeom>
      </xdr:spPr>
    </xdr:pic>
    <xdr:clientData/>
  </xdr:twoCellAnchor>
  <xdr:twoCellAnchor>
    <xdr:from>
      <xdr:col>1</xdr:col>
      <xdr:colOff>4127500</xdr:colOff>
      <xdr:row>61</xdr:row>
      <xdr:rowOff>0</xdr:rowOff>
    </xdr:from>
    <xdr:to>
      <xdr:col>2</xdr:col>
      <xdr:colOff>21334</xdr:colOff>
      <xdr:row>62</xdr:row>
      <xdr:rowOff>23846</xdr:rowOff>
    </xdr:to>
    <xdr:pic>
      <xdr:nvPicPr>
        <xdr:cNvPr id="308" name="Рисунок 307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4475" y="11972925"/>
          <a:ext cx="18159" cy="233396"/>
        </a:xfrm>
        <a:prstGeom prst="rect">
          <a:avLst/>
        </a:prstGeom>
      </xdr:spPr>
    </xdr:pic>
    <xdr:clientData/>
  </xdr:twoCellAnchor>
  <xdr:twoCellAnchor>
    <xdr:from>
      <xdr:col>14</xdr:col>
      <xdr:colOff>4127500</xdr:colOff>
      <xdr:row>61</xdr:row>
      <xdr:rowOff>0</xdr:rowOff>
    </xdr:from>
    <xdr:to>
      <xdr:col>15</xdr:col>
      <xdr:colOff>21334</xdr:colOff>
      <xdr:row>62</xdr:row>
      <xdr:rowOff>23846</xdr:rowOff>
    </xdr:to>
    <xdr:pic>
      <xdr:nvPicPr>
        <xdr:cNvPr id="309" name="Рисунок 308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09275" y="11972925"/>
          <a:ext cx="18159" cy="233396"/>
        </a:xfrm>
        <a:prstGeom prst="rect">
          <a:avLst/>
        </a:prstGeom>
      </xdr:spPr>
    </xdr:pic>
    <xdr:clientData/>
  </xdr:twoCellAnchor>
  <xdr:twoCellAnchor>
    <xdr:from>
      <xdr:col>1</xdr:col>
      <xdr:colOff>4127500</xdr:colOff>
      <xdr:row>61</xdr:row>
      <xdr:rowOff>0</xdr:rowOff>
    </xdr:from>
    <xdr:to>
      <xdr:col>2</xdr:col>
      <xdr:colOff>21334</xdr:colOff>
      <xdr:row>62</xdr:row>
      <xdr:rowOff>23846</xdr:rowOff>
    </xdr:to>
    <xdr:pic>
      <xdr:nvPicPr>
        <xdr:cNvPr id="310" name="Рисунок 309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4475" y="11572875"/>
          <a:ext cx="18159" cy="423896"/>
        </a:xfrm>
        <a:prstGeom prst="rect">
          <a:avLst/>
        </a:prstGeom>
      </xdr:spPr>
    </xdr:pic>
    <xdr:clientData/>
  </xdr:twoCellAnchor>
  <xdr:twoCellAnchor>
    <xdr:from>
      <xdr:col>14</xdr:col>
      <xdr:colOff>4127500</xdr:colOff>
      <xdr:row>61</xdr:row>
      <xdr:rowOff>0</xdr:rowOff>
    </xdr:from>
    <xdr:to>
      <xdr:col>15</xdr:col>
      <xdr:colOff>21334</xdr:colOff>
      <xdr:row>62</xdr:row>
      <xdr:rowOff>23846</xdr:rowOff>
    </xdr:to>
    <xdr:pic>
      <xdr:nvPicPr>
        <xdr:cNvPr id="311" name="Рисунок 310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09275" y="11572875"/>
          <a:ext cx="18159" cy="423896"/>
        </a:xfrm>
        <a:prstGeom prst="rect">
          <a:avLst/>
        </a:prstGeom>
      </xdr:spPr>
    </xdr:pic>
    <xdr:clientData/>
  </xdr:twoCellAnchor>
  <xdr:twoCellAnchor>
    <xdr:from>
      <xdr:col>1</xdr:col>
      <xdr:colOff>4127500</xdr:colOff>
      <xdr:row>62</xdr:row>
      <xdr:rowOff>0</xdr:rowOff>
    </xdr:from>
    <xdr:to>
      <xdr:col>2</xdr:col>
      <xdr:colOff>21334</xdr:colOff>
      <xdr:row>63</xdr:row>
      <xdr:rowOff>23846</xdr:rowOff>
    </xdr:to>
    <xdr:pic>
      <xdr:nvPicPr>
        <xdr:cNvPr id="312" name="Рисунок 311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4475" y="11972925"/>
          <a:ext cx="18159" cy="233396"/>
        </a:xfrm>
        <a:prstGeom prst="rect">
          <a:avLst/>
        </a:prstGeom>
      </xdr:spPr>
    </xdr:pic>
    <xdr:clientData/>
  </xdr:twoCellAnchor>
  <xdr:twoCellAnchor>
    <xdr:from>
      <xdr:col>14</xdr:col>
      <xdr:colOff>4127500</xdr:colOff>
      <xdr:row>62</xdr:row>
      <xdr:rowOff>0</xdr:rowOff>
    </xdr:from>
    <xdr:to>
      <xdr:col>15</xdr:col>
      <xdr:colOff>21334</xdr:colOff>
      <xdr:row>63</xdr:row>
      <xdr:rowOff>23846</xdr:rowOff>
    </xdr:to>
    <xdr:pic>
      <xdr:nvPicPr>
        <xdr:cNvPr id="313" name="Рисунок 312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09275" y="11972925"/>
          <a:ext cx="18159" cy="233396"/>
        </a:xfrm>
        <a:prstGeom prst="rect">
          <a:avLst/>
        </a:prstGeom>
      </xdr:spPr>
    </xdr:pic>
    <xdr:clientData/>
  </xdr:twoCellAnchor>
  <xdr:twoCellAnchor>
    <xdr:from>
      <xdr:col>1</xdr:col>
      <xdr:colOff>4127500</xdr:colOff>
      <xdr:row>62</xdr:row>
      <xdr:rowOff>0</xdr:rowOff>
    </xdr:from>
    <xdr:to>
      <xdr:col>2</xdr:col>
      <xdr:colOff>21334</xdr:colOff>
      <xdr:row>63</xdr:row>
      <xdr:rowOff>23846</xdr:rowOff>
    </xdr:to>
    <xdr:pic>
      <xdr:nvPicPr>
        <xdr:cNvPr id="314" name="Рисунок 31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4475" y="11572875"/>
          <a:ext cx="18159" cy="423896"/>
        </a:xfrm>
        <a:prstGeom prst="rect">
          <a:avLst/>
        </a:prstGeom>
      </xdr:spPr>
    </xdr:pic>
    <xdr:clientData/>
  </xdr:twoCellAnchor>
  <xdr:twoCellAnchor>
    <xdr:from>
      <xdr:col>14</xdr:col>
      <xdr:colOff>4127500</xdr:colOff>
      <xdr:row>62</xdr:row>
      <xdr:rowOff>0</xdr:rowOff>
    </xdr:from>
    <xdr:to>
      <xdr:col>15</xdr:col>
      <xdr:colOff>21334</xdr:colOff>
      <xdr:row>63</xdr:row>
      <xdr:rowOff>23846</xdr:rowOff>
    </xdr:to>
    <xdr:pic>
      <xdr:nvPicPr>
        <xdr:cNvPr id="315" name="Рисунок 31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09275" y="11572875"/>
          <a:ext cx="18159" cy="423896"/>
        </a:xfrm>
        <a:prstGeom prst="rect">
          <a:avLst/>
        </a:prstGeom>
      </xdr:spPr>
    </xdr:pic>
    <xdr:clientData/>
  </xdr:twoCellAnchor>
  <xdr:twoCellAnchor>
    <xdr:from>
      <xdr:col>1</xdr:col>
      <xdr:colOff>4127500</xdr:colOff>
      <xdr:row>63</xdr:row>
      <xdr:rowOff>0</xdr:rowOff>
    </xdr:from>
    <xdr:to>
      <xdr:col>2</xdr:col>
      <xdr:colOff>21334</xdr:colOff>
      <xdr:row>64</xdr:row>
      <xdr:rowOff>23846</xdr:rowOff>
    </xdr:to>
    <xdr:pic>
      <xdr:nvPicPr>
        <xdr:cNvPr id="316" name="Рисунок 315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4475" y="11972925"/>
          <a:ext cx="18159" cy="233396"/>
        </a:xfrm>
        <a:prstGeom prst="rect">
          <a:avLst/>
        </a:prstGeom>
      </xdr:spPr>
    </xdr:pic>
    <xdr:clientData/>
  </xdr:twoCellAnchor>
  <xdr:twoCellAnchor>
    <xdr:from>
      <xdr:col>14</xdr:col>
      <xdr:colOff>4127500</xdr:colOff>
      <xdr:row>63</xdr:row>
      <xdr:rowOff>0</xdr:rowOff>
    </xdr:from>
    <xdr:to>
      <xdr:col>15</xdr:col>
      <xdr:colOff>21334</xdr:colOff>
      <xdr:row>64</xdr:row>
      <xdr:rowOff>23846</xdr:rowOff>
    </xdr:to>
    <xdr:pic>
      <xdr:nvPicPr>
        <xdr:cNvPr id="317" name="Рисунок 316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09275" y="11972925"/>
          <a:ext cx="18159" cy="233396"/>
        </a:xfrm>
        <a:prstGeom prst="rect">
          <a:avLst/>
        </a:prstGeom>
      </xdr:spPr>
    </xdr:pic>
    <xdr:clientData/>
  </xdr:twoCellAnchor>
  <xdr:twoCellAnchor>
    <xdr:from>
      <xdr:col>1</xdr:col>
      <xdr:colOff>4127500</xdr:colOff>
      <xdr:row>63</xdr:row>
      <xdr:rowOff>0</xdr:rowOff>
    </xdr:from>
    <xdr:to>
      <xdr:col>2</xdr:col>
      <xdr:colOff>21334</xdr:colOff>
      <xdr:row>64</xdr:row>
      <xdr:rowOff>23846</xdr:rowOff>
    </xdr:to>
    <xdr:pic>
      <xdr:nvPicPr>
        <xdr:cNvPr id="318" name="Рисунок 317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4475" y="11572875"/>
          <a:ext cx="18159" cy="423896"/>
        </a:xfrm>
        <a:prstGeom prst="rect">
          <a:avLst/>
        </a:prstGeom>
      </xdr:spPr>
    </xdr:pic>
    <xdr:clientData/>
  </xdr:twoCellAnchor>
  <xdr:twoCellAnchor>
    <xdr:from>
      <xdr:col>14</xdr:col>
      <xdr:colOff>4127500</xdr:colOff>
      <xdr:row>63</xdr:row>
      <xdr:rowOff>0</xdr:rowOff>
    </xdr:from>
    <xdr:to>
      <xdr:col>15</xdr:col>
      <xdr:colOff>21334</xdr:colOff>
      <xdr:row>64</xdr:row>
      <xdr:rowOff>23846</xdr:rowOff>
    </xdr:to>
    <xdr:pic>
      <xdr:nvPicPr>
        <xdr:cNvPr id="319" name="Рисунок 318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09275" y="11572875"/>
          <a:ext cx="18159" cy="423896"/>
        </a:xfrm>
        <a:prstGeom prst="rect">
          <a:avLst/>
        </a:prstGeom>
      </xdr:spPr>
    </xdr:pic>
    <xdr:clientData/>
  </xdr:twoCellAnchor>
  <xdr:twoCellAnchor>
    <xdr:from>
      <xdr:col>1</xdr:col>
      <xdr:colOff>4127500</xdr:colOff>
      <xdr:row>64</xdr:row>
      <xdr:rowOff>0</xdr:rowOff>
    </xdr:from>
    <xdr:to>
      <xdr:col>2</xdr:col>
      <xdr:colOff>21334</xdr:colOff>
      <xdr:row>65</xdr:row>
      <xdr:rowOff>23846</xdr:rowOff>
    </xdr:to>
    <xdr:pic>
      <xdr:nvPicPr>
        <xdr:cNvPr id="320" name="Рисунок 319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4475" y="11972925"/>
          <a:ext cx="18159" cy="233396"/>
        </a:xfrm>
        <a:prstGeom prst="rect">
          <a:avLst/>
        </a:prstGeom>
      </xdr:spPr>
    </xdr:pic>
    <xdr:clientData/>
  </xdr:twoCellAnchor>
  <xdr:twoCellAnchor>
    <xdr:from>
      <xdr:col>14</xdr:col>
      <xdr:colOff>4127500</xdr:colOff>
      <xdr:row>64</xdr:row>
      <xdr:rowOff>0</xdr:rowOff>
    </xdr:from>
    <xdr:to>
      <xdr:col>15</xdr:col>
      <xdr:colOff>21334</xdr:colOff>
      <xdr:row>65</xdr:row>
      <xdr:rowOff>23846</xdr:rowOff>
    </xdr:to>
    <xdr:pic>
      <xdr:nvPicPr>
        <xdr:cNvPr id="321" name="Рисунок 320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09275" y="11972925"/>
          <a:ext cx="18159" cy="23339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510208</xdr:colOff>
      <xdr:row>0</xdr:row>
      <xdr:rowOff>26408</xdr:rowOff>
    </xdr:from>
    <xdr:to>
      <xdr:col>16</xdr:col>
      <xdr:colOff>59032</xdr:colOff>
      <xdr:row>2</xdr:row>
      <xdr:rowOff>191893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16283" y="26408"/>
          <a:ext cx="962757" cy="660785"/>
        </a:xfrm>
        <a:prstGeom prst="rect">
          <a:avLst/>
        </a:prstGeom>
      </xdr:spPr>
    </xdr:pic>
    <xdr:clientData/>
  </xdr:twoCellAnchor>
  <xdr:twoCellAnchor editAs="oneCell">
    <xdr:from>
      <xdr:col>1</xdr:col>
      <xdr:colOff>3629025</xdr:colOff>
      <xdr:row>91</xdr:row>
      <xdr:rowOff>47626</xdr:rowOff>
    </xdr:from>
    <xdr:to>
      <xdr:col>2</xdr:col>
      <xdr:colOff>7196</xdr:colOff>
      <xdr:row>91</xdr:row>
      <xdr:rowOff>164212</xdr:rowOff>
    </xdr:to>
    <xdr:pic>
      <xdr:nvPicPr>
        <xdr:cNvPr id="3" name="Рисунок 3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1300" y="14935201"/>
          <a:ext cx="0" cy="1165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3619500</xdr:colOff>
      <xdr:row>95</xdr:row>
      <xdr:rowOff>47626</xdr:rowOff>
    </xdr:from>
    <xdr:to>
      <xdr:col>2</xdr:col>
      <xdr:colOff>3386</xdr:colOff>
      <xdr:row>95</xdr:row>
      <xdr:rowOff>164212</xdr:rowOff>
    </xdr:to>
    <xdr:pic>
      <xdr:nvPicPr>
        <xdr:cNvPr id="5" name="Рисунок 3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1300" y="15735301"/>
          <a:ext cx="0" cy="1165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3609975</xdr:colOff>
      <xdr:row>99</xdr:row>
      <xdr:rowOff>38101</xdr:rowOff>
    </xdr:from>
    <xdr:to>
      <xdr:col>2</xdr:col>
      <xdr:colOff>0</xdr:colOff>
      <xdr:row>99</xdr:row>
      <xdr:rowOff>154687</xdr:rowOff>
    </xdr:to>
    <xdr:pic>
      <xdr:nvPicPr>
        <xdr:cNvPr id="6" name="Рисунок 3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1300" y="16725901"/>
          <a:ext cx="0" cy="1165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3609975</xdr:colOff>
      <xdr:row>100</xdr:row>
      <xdr:rowOff>47626</xdr:rowOff>
    </xdr:from>
    <xdr:to>
      <xdr:col>2</xdr:col>
      <xdr:colOff>0</xdr:colOff>
      <xdr:row>100</xdr:row>
      <xdr:rowOff>164212</xdr:rowOff>
    </xdr:to>
    <xdr:pic>
      <xdr:nvPicPr>
        <xdr:cNvPr id="7" name="Рисунок 3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1300" y="17135476"/>
          <a:ext cx="0" cy="1165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3600450</xdr:colOff>
      <xdr:row>101</xdr:row>
      <xdr:rowOff>47626</xdr:rowOff>
    </xdr:from>
    <xdr:to>
      <xdr:col>2</xdr:col>
      <xdr:colOff>0</xdr:colOff>
      <xdr:row>101</xdr:row>
      <xdr:rowOff>164212</xdr:rowOff>
    </xdr:to>
    <xdr:pic>
      <xdr:nvPicPr>
        <xdr:cNvPr id="8" name="Рисунок 3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1300" y="17535526"/>
          <a:ext cx="0" cy="1165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3600450</xdr:colOff>
      <xdr:row>102</xdr:row>
      <xdr:rowOff>57151</xdr:rowOff>
    </xdr:from>
    <xdr:to>
      <xdr:col>2</xdr:col>
      <xdr:colOff>0</xdr:colOff>
      <xdr:row>102</xdr:row>
      <xdr:rowOff>173737</xdr:rowOff>
    </xdr:to>
    <xdr:pic>
      <xdr:nvPicPr>
        <xdr:cNvPr id="9" name="Рисунок 3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1300" y="17745076"/>
          <a:ext cx="0" cy="1165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3609975</xdr:colOff>
      <xdr:row>104</xdr:row>
      <xdr:rowOff>57151</xdr:rowOff>
    </xdr:from>
    <xdr:to>
      <xdr:col>2</xdr:col>
      <xdr:colOff>0</xdr:colOff>
      <xdr:row>104</xdr:row>
      <xdr:rowOff>173737</xdr:rowOff>
    </xdr:to>
    <xdr:pic>
      <xdr:nvPicPr>
        <xdr:cNvPr id="10" name="Рисунок 3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1300" y="18145126"/>
          <a:ext cx="0" cy="1165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3600450</xdr:colOff>
      <xdr:row>105</xdr:row>
      <xdr:rowOff>57151</xdr:rowOff>
    </xdr:from>
    <xdr:to>
      <xdr:col>2</xdr:col>
      <xdr:colOff>0</xdr:colOff>
      <xdr:row>105</xdr:row>
      <xdr:rowOff>173737</xdr:rowOff>
    </xdr:to>
    <xdr:pic>
      <xdr:nvPicPr>
        <xdr:cNvPr id="11" name="Рисунок 3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1300" y="18545176"/>
          <a:ext cx="0" cy="1165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3609975</xdr:colOff>
      <xdr:row>106</xdr:row>
      <xdr:rowOff>57151</xdr:rowOff>
    </xdr:from>
    <xdr:to>
      <xdr:col>2</xdr:col>
      <xdr:colOff>0</xdr:colOff>
      <xdr:row>106</xdr:row>
      <xdr:rowOff>173737</xdr:rowOff>
    </xdr:to>
    <xdr:pic>
      <xdr:nvPicPr>
        <xdr:cNvPr id="12" name="Рисунок 3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1300" y="18945226"/>
          <a:ext cx="0" cy="1165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6405730</xdr:colOff>
      <xdr:row>32</xdr:row>
      <xdr:rowOff>6273</xdr:rowOff>
    </xdr:from>
    <xdr:to>
      <xdr:col>2</xdr:col>
      <xdr:colOff>24836</xdr:colOff>
      <xdr:row>32</xdr:row>
      <xdr:rowOff>6273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43755" y="10607598"/>
          <a:ext cx="29431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6405730</xdr:colOff>
      <xdr:row>36</xdr:row>
      <xdr:rowOff>21513</xdr:rowOff>
    </xdr:from>
    <xdr:to>
      <xdr:col>2</xdr:col>
      <xdr:colOff>24836</xdr:colOff>
      <xdr:row>36</xdr:row>
      <xdr:rowOff>21513</xdr:rowOff>
    </xdr:to>
    <xdr:pic>
      <xdr:nvPicPr>
        <xdr:cNvPr id="14" name="Рисунок 1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43755" y="11384838"/>
          <a:ext cx="29431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4095750</xdr:colOff>
      <xdr:row>27</xdr:row>
      <xdr:rowOff>31750</xdr:rowOff>
    </xdr:from>
    <xdr:to>
      <xdr:col>1</xdr:col>
      <xdr:colOff>4455750</xdr:colOff>
      <xdr:row>28</xdr:row>
      <xdr:rowOff>55596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76875" y="8842375"/>
          <a:ext cx="360000" cy="214346"/>
        </a:xfrm>
        <a:prstGeom prst="rect">
          <a:avLst/>
        </a:prstGeom>
      </xdr:spPr>
    </xdr:pic>
    <xdr:clientData/>
  </xdr:twoCellAnchor>
  <xdr:twoCellAnchor>
    <xdr:from>
      <xdr:col>1</xdr:col>
      <xdr:colOff>4127500</xdr:colOff>
      <xdr:row>32</xdr:row>
      <xdr:rowOff>0</xdr:rowOff>
    </xdr:from>
    <xdr:to>
      <xdr:col>2</xdr:col>
      <xdr:colOff>21334</xdr:colOff>
      <xdr:row>33</xdr:row>
      <xdr:rowOff>23846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08625" y="10601325"/>
          <a:ext cx="361059" cy="214346"/>
        </a:xfrm>
        <a:prstGeom prst="rect">
          <a:avLst/>
        </a:prstGeom>
      </xdr:spPr>
    </xdr:pic>
    <xdr:clientData/>
  </xdr:twoCellAnchor>
  <xdr:twoCellAnchor>
    <xdr:from>
      <xdr:col>1</xdr:col>
      <xdr:colOff>4127500</xdr:colOff>
      <xdr:row>35</xdr:row>
      <xdr:rowOff>0</xdr:rowOff>
    </xdr:from>
    <xdr:to>
      <xdr:col>2</xdr:col>
      <xdr:colOff>21334</xdr:colOff>
      <xdr:row>36</xdr:row>
      <xdr:rowOff>23846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08625" y="11172825"/>
          <a:ext cx="361059" cy="214346"/>
        </a:xfrm>
        <a:prstGeom prst="rect">
          <a:avLst/>
        </a:prstGeom>
      </xdr:spPr>
    </xdr:pic>
    <xdr:clientData/>
  </xdr:twoCellAnchor>
  <xdr:twoCellAnchor>
    <xdr:from>
      <xdr:col>1</xdr:col>
      <xdr:colOff>4127500</xdr:colOff>
      <xdr:row>36</xdr:row>
      <xdr:rowOff>0</xdr:rowOff>
    </xdr:from>
    <xdr:to>
      <xdr:col>2</xdr:col>
      <xdr:colOff>21334</xdr:colOff>
      <xdr:row>37</xdr:row>
      <xdr:rowOff>23846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08625" y="11363325"/>
          <a:ext cx="361059" cy="214346"/>
        </a:xfrm>
        <a:prstGeom prst="rect">
          <a:avLst/>
        </a:prstGeom>
      </xdr:spPr>
    </xdr:pic>
    <xdr:clientData/>
  </xdr:twoCellAnchor>
  <xdr:twoCellAnchor>
    <xdr:from>
      <xdr:col>1</xdr:col>
      <xdr:colOff>4127500</xdr:colOff>
      <xdr:row>37</xdr:row>
      <xdr:rowOff>0</xdr:rowOff>
    </xdr:from>
    <xdr:to>
      <xdr:col>2</xdr:col>
      <xdr:colOff>21334</xdr:colOff>
      <xdr:row>38</xdr:row>
      <xdr:rowOff>23846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08625" y="11553825"/>
          <a:ext cx="361059" cy="214346"/>
        </a:xfrm>
        <a:prstGeom prst="rect">
          <a:avLst/>
        </a:prstGeom>
      </xdr:spPr>
    </xdr:pic>
    <xdr:clientData/>
  </xdr:twoCellAnchor>
  <xdr:twoCellAnchor>
    <xdr:from>
      <xdr:col>1</xdr:col>
      <xdr:colOff>4127500</xdr:colOff>
      <xdr:row>38</xdr:row>
      <xdr:rowOff>0</xdr:rowOff>
    </xdr:from>
    <xdr:to>
      <xdr:col>2</xdr:col>
      <xdr:colOff>21334</xdr:colOff>
      <xdr:row>39</xdr:row>
      <xdr:rowOff>23846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08625" y="11744325"/>
          <a:ext cx="361059" cy="214346"/>
        </a:xfrm>
        <a:prstGeom prst="rect">
          <a:avLst/>
        </a:prstGeom>
      </xdr:spPr>
    </xdr:pic>
    <xdr:clientData/>
  </xdr:twoCellAnchor>
  <xdr:twoCellAnchor>
    <xdr:from>
      <xdr:col>1</xdr:col>
      <xdr:colOff>4127500</xdr:colOff>
      <xdr:row>40</xdr:row>
      <xdr:rowOff>0</xdr:rowOff>
    </xdr:from>
    <xdr:to>
      <xdr:col>2</xdr:col>
      <xdr:colOff>21334</xdr:colOff>
      <xdr:row>41</xdr:row>
      <xdr:rowOff>23846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08625" y="12125325"/>
          <a:ext cx="361059" cy="214346"/>
        </a:xfrm>
        <a:prstGeom prst="rect">
          <a:avLst/>
        </a:prstGeom>
      </xdr:spPr>
    </xdr:pic>
    <xdr:clientData/>
  </xdr:twoCellAnchor>
  <xdr:twoCellAnchor>
    <xdr:from>
      <xdr:col>1</xdr:col>
      <xdr:colOff>4127500</xdr:colOff>
      <xdr:row>69</xdr:row>
      <xdr:rowOff>0</xdr:rowOff>
    </xdr:from>
    <xdr:to>
      <xdr:col>2</xdr:col>
      <xdr:colOff>21334</xdr:colOff>
      <xdr:row>70</xdr:row>
      <xdr:rowOff>14321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08625" y="12706350"/>
          <a:ext cx="361059" cy="214346"/>
        </a:xfrm>
        <a:prstGeom prst="rect">
          <a:avLst/>
        </a:prstGeom>
      </xdr:spPr>
    </xdr:pic>
    <xdr:clientData/>
  </xdr:twoCellAnchor>
  <xdr:twoCellAnchor>
    <xdr:from>
      <xdr:col>1</xdr:col>
      <xdr:colOff>4127500</xdr:colOff>
      <xdr:row>71</xdr:row>
      <xdr:rowOff>0</xdr:rowOff>
    </xdr:from>
    <xdr:to>
      <xdr:col>2</xdr:col>
      <xdr:colOff>21334</xdr:colOff>
      <xdr:row>72</xdr:row>
      <xdr:rowOff>14321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08625" y="13106400"/>
          <a:ext cx="361059" cy="214346"/>
        </a:xfrm>
        <a:prstGeom prst="rect">
          <a:avLst/>
        </a:prstGeom>
      </xdr:spPr>
    </xdr:pic>
    <xdr:clientData/>
  </xdr:twoCellAnchor>
  <xdr:twoCellAnchor>
    <xdr:from>
      <xdr:col>1</xdr:col>
      <xdr:colOff>4127500</xdr:colOff>
      <xdr:row>73</xdr:row>
      <xdr:rowOff>0</xdr:rowOff>
    </xdr:from>
    <xdr:to>
      <xdr:col>2</xdr:col>
      <xdr:colOff>21334</xdr:colOff>
      <xdr:row>74</xdr:row>
      <xdr:rowOff>14321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08625" y="13506450"/>
          <a:ext cx="361059" cy="214346"/>
        </a:xfrm>
        <a:prstGeom prst="rect">
          <a:avLst/>
        </a:prstGeom>
      </xdr:spPr>
    </xdr:pic>
    <xdr:clientData/>
  </xdr:twoCellAnchor>
  <xdr:twoCellAnchor>
    <xdr:from>
      <xdr:col>1</xdr:col>
      <xdr:colOff>4127500</xdr:colOff>
      <xdr:row>77</xdr:row>
      <xdr:rowOff>0</xdr:rowOff>
    </xdr:from>
    <xdr:to>
      <xdr:col>2</xdr:col>
      <xdr:colOff>21334</xdr:colOff>
      <xdr:row>78</xdr:row>
      <xdr:rowOff>23846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08625" y="14297025"/>
          <a:ext cx="361059" cy="214346"/>
        </a:xfrm>
        <a:prstGeom prst="rect">
          <a:avLst/>
        </a:prstGeom>
      </xdr:spPr>
    </xdr:pic>
    <xdr:clientData/>
  </xdr:twoCellAnchor>
  <xdr:twoCellAnchor>
    <xdr:from>
      <xdr:col>1</xdr:col>
      <xdr:colOff>4106333</xdr:colOff>
      <xdr:row>80</xdr:row>
      <xdr:rowOff>201083</xdr:rowOff>
    </xdr:from>
    <xdr:to>
      <xdr:col>2</xdr:col>
      <xdr:colOff>167</xdr:colOff>
      <xdr:row>82</xdr:row>
      <xdr:rowOff>2679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7458" y="15088658"/>
          <a:ext cx="361059" cy="211171"/>
        </a:xfrm>
        <a:prstGeom prst="rect">
          <a:avLst/>
        </a:prstGeom>
      </xdr:spPr>
    </xdr:pic>
    <xdr:clientData/>
  </xdr:twoCellAnchor>
  <xdr:twoCellAnchor>
    <xdr:from>
      <xdr:col>1</xdr:col>
      <xdr:colOff>4106333</xdr:colOff>
      <xdr:row>82</xdr:row>
      <xdr:rowOff>190500</xdr:rowOff>
    </xdr:from>
    <xdr:to>
      <xdr:col>2</xdr:col>
      <xdr:colOff>167</xdr:colOff>
      <xdr:row>84</xdr:row>
      <xdr:rowOff>2680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7458" y="15487650"/>
          <a:ext cx="361059" cy="212230"/>
        </a:xfrm>
        <a:prstGeom prst="rect">
          <a:avLst/>
        </a:prstGeom>
      </xdr:spPr>
    </xdr:pic>
    <xdr:clientData/>
  </xdr:twoCellAnchor>
  <xdr:twoCellAnchor>
    <xdr:from>
      <xdr:col>1</xdr:col>
      <xdr:colOff>4106333</xdr:colOff>
      <xdr:row>83</xdr:row>
      <xdr:rowOff>190500</xdr:rowOff>
    </xdr:from>
    <xdr:to>
      <xdr:col>2</xdr:col>
      <xdr:colOff>167</xdr:colOff>
      <xdr:row>85</xdr:row>
      <xdr:rowOff>2679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7458" y="15687675"/>
          <a:ext cx="361059" cy="212229"/>
        </a:xfrm>
        <a:prstGeom prst="rect">
          <a:avLst/>
        </a:prstGeom>
      </xdr:spPr>
    </xdr:pic>
    <xdr:clientData/>
  </xdr:twoCellAnchor>
  <xdr:twoCellAnchor>
    <xdr:from>
      <xdr:col>1</xdr:col>
      <xdr:colOff>4106333</xdr:colOff>
      <xdr:row>84</xdr:row>
      <xdr:rowOff>190501</xdr:rowOff>
    </xdr:from>
    <xdr:to>
      <xdr:col>2</xdr:col>
      <xdr:colOff>167</xdr:colOff>
      <xdr:row>86</xdr:row>
      <xdr:rowOff>2680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7458" y="15887701"/>
          <a:ext cx="361059" cy="212229"/>
        </a:xfrm>
        <a:prstGeom prst="rect">
          <a:avLst/>
        </a:prstGeom>
      </xdr:spPr>
    </xdr:pic>
    <xdr:clientData/>
  </xdr:twoCellAnchor>
  <xdr:twoCellAnchor>
    <xdr:from>
      <xdr:col>1</xdr:col>
      <xdr:colOff>4106333</xdr:colOff>
      <xdr:row>87</xdr:row>
      <xdr:rowOff>190501</xdr:rowOff>
    </xdr:from>
    <xdr:to>
      <xdr:col>2</xdr:col>
      <xdr:colOff>167</xdr:colOff>
      <xdr:row>89</xdr:row>
      <xdr:rowOff>2680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7458" y="16487776"/>
          <a:ext cx="361059" cy="212229"/>
        </a:xfrm>
        <a:prstGeom prst="rect">
          <a:avLst/>
        </a:prstGeom>
      </xdr:spPr>
    </xdr:pic>
    <xdr:clientData/>
  </xdr:twoCellAnchor>
  <xdr:twoCellAnchor>
    <xdr:from>
      <xdr:col>1</xdr:col>
      <xdr:colOff>4106333</xdr:colOff>
      <xdr:row>91</xdr:row>
      <xdr:rowOff>190500</xdr:rowOff>
    </xdr:from>
    <xdr:to>
      <xdr:col>2</xdr:col>
      <xdr:colOff>167</xdr:colOff>
      <xdr:row>93</xdr:row>
      <xdr:rowOff>2680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7458" y="17287875"/>
          <a:ext cx="361059" cy="212230"/>
        </a:xfrm>
        <a:prstGeom prst="rect">
          <a:avLst/>
        </a:prstGeom>
      </xdr:spPr>
    </xdr:pic>
    <xdr:clientData/>
  </xdr:twoCellAnchor>
  <xdr:twoCellAnchor>
    <xdr:from>
      <xdr:col>1</xdr:col>
      <xdr:colOff>4106333</xdr:colOff>
      <xdr:row>92</xdr:row>
      <xdr:rowOff>190500</xdr:rowOff>
    </xdr:from>
    <xdr:to>
      <xdr:col>2</xdr:col>
      <xdr:colOff>167</xdr:colOff>
      <xdr:row>94</xdr:row>
      <xdr:rowOff>2679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7458" y="17487900"/>
          <a:ext cx="361059" cy="212229"/>
        </a:xfrm>
        <a:prstGeom prst="rect">
          <a:avLst/>
        </a:prstGeom>
      </xdr:spPr>
    </xdr:pic>
    <xdr:clientData/>
  </xdr:twoCellAnchor>
  <xdr:twoCellAnchor>
    <xdr:from>
      <xdr:col>1</xdr:col>
      <xdr:colOff>4106333</xdr:colOff>
      <xdr:row>96</xdr:row>
      <xdr:rowOff>201084</xdr:rowOff>
    </xdr:from>
    <xdr:to>
      <xdr:col>2</xdr:col>
      <xdr:colOff>167</xdr:colOff>
      <xdr:row>98</xdr:row>
      <xdr:rowOff>2680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7458" y="18298584"/>
          <a:ext cx="361059" cy="211171"/>
        </a:xfrm>
        <a:prstGeom prst="rect">
          <a:avLst/>
        </a:prstGeom>
      </xdr:spPr>
    </xdr:pic>
    <xdr:clientData/>
  </xdr:twoCellAnchor>
  <xdr:twoCellAnchor>
    <xdr:from>
      <xdr:col>1</xdr:col>
      <xdr:colOff>4106333</xdr:colOff>
      <xdr:row>100</xdr:row>
      <xdr:rowOff>190500</xdr:rowOff>
    </xdr:from>
    <xdr:to>
      <xdr:col>2</xdr:col>
      <xdr:colOff>167</xdr:colOff>
      <xdr:row>102</xdr:row>
      <xdr:rowOff>2679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7458" y="19097625"/>
          <a:ext cx="361059" cy="212229"/>
        </a:xfrm>
        <a:prstGeom prst="rect">
          <a:avLst/>
        </a:prstGeom>
      </xdr:spPr>
    </xdr:pic>
    <xdr:clientData/>
  </xdr:twoCellAnchor>
  <xdr:twoCellAnchor>
    <xdr:from>
      <xdr:col>1</xdr:col>
      <xdr:colOff>4106333</xdr:colOff>
      <xdr:row>102</xdr:row>
      <xdr:rowOff>190500</xdr:rowOff>
    </xdr:from>
    <xdr:to>
      <xdr:col>2</xdr:col>
      <xdr:colOff>167</xdr:colOff>
      <xdr:row>103</xdr:row>
      <xdr:rowOff>203763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7458" y="19497675"/>
          <a:ext cx="361059" cy="213288"/>
        </a:xfrm>
        <a:prstGeom prst="rect">
          <a:avLst/>
        </a:prstGeom>
      </xdr:spPr>
    </xdr:pic>
    <xdr:clientData/>
  </xdr:twoCellAnchor>
  <xdr:twoCellAnchor>
    <xdr:from>
      <xdr:col>1</xdr:col>
      <xdr:colOff>4106333</xdr:colOff>
      <xdr:row>103</xdr:row>
      <xdr:rowOff>201084</xdr:rowOff>
    </xdr:from>
    <xdr:to>
      <xdr:col>2</xdr:col>
      <xdr:colOff>167</xdr:colOff>
      <xdr:row>105</xdr:row>
      <xdr:rowOff>2680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7458" y="19708284"/>
          <a:ext cx="361059" cy="211171"/>
        </a:xfrm>
        <a:prstGeom prst="rect">
          <a:avLst/>
        </a:prstGeom>
      </xdr:spPr>
    </xdr:pic>
    <xdr:clientData/>
  </xdr:twoCellAnchor>
  <xdr:twoCellAnchor>
    <xdr:from>
      <xdr:col>1</xdr:col>
      <xdr:colOff>4106333</xdr:colOff>
      <xdr:row>104</xdr:row>
      <xdr:rowOff>190500</xdr:rowOff>
    </xdr:from>
    <xdr:to>
      <xdr:col>2</xdr:col>
      <xdr:colOff>167</xdr:colOff>
      <xdr:row>106</xdr:row>
      <xdr:rowOff>2680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7458" y="19907250"/>
          <a:ext cx="361059" cy="212230"/>
        </a:xfrm>
        <a:prstGeom prst="rect">
          <a:avLst/>
        </a:prstGeom>
      </xdr:spPr>
    </xdr:pic>
    <xdr:clientData/>
  </xdr:twoCellAnchor>
  <xdr:twoCellAnchor>
    <xdr:from>
      <xdr:col>1</xdr:col>
      <xdr:colOff>4106333</xdr:colOff>
      <xdr:row>105</xdr:row>
      <xdr:rowOff>190500</xdr:rowOff>
    </xdr:from>
    <xdr:to>
      <xdr:col>2</xdr:col>
      <xdr:colOff>167</xdr:colOff>
      <xdr:row>107</xdr:row>
      <xdr:rowOff>2679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7458" y="20107275"/>
          <a:ext cx="361059" cy="212229"/>
        </a:xfrm>
        <a:prstGeom prst="rect">
          <a:avLst/>
        </a:prstGeom>
      </xdr:spPr>
    </xdr:pic>
    <xdr:clientData/>
  </xdr:twoCellAnchor>
  <xdr:twoCellAnchor>
    <xdr:from>
      <xdr:col>1</xdr:col>
      <xdr:colOff>4106333</xdr:colOff>
      <xdr:row>108</xdr:row>
      <xdr:rowOff>201084</xdr:rowOff>
    </xdr:from>
    <xdr:to>
      <xdr:col>2</xdr:col>
      <xdr:colOff>167</xdr:colOff>
      <xdr:row>110</xdr:row>
      <xdr:rowOff>2680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7458" y="20717934"/>
          <a:ext cx="361059" cy="211171"/>
        </a:xfrm>
        <a:prstGeom prst="rect">
          <a:avLst/>
        </a:prstGeom>
      </xdr:spPr>
    </xdr:pic>
    <xdr:clientData/>
  </xdr:twoCellAnchor>
  <xdr:twoCellAnchor>
    <xdr:from>
      <xdr:col>1</xdr:col>
      <xdr:colOff>4106333</xdr:colOff>
      <xdr:row>109</xdr:row>
      <xdr:rowOff>190500</xdr:rowOff>
    </xdr:from>
    <xdr:to>
      <xdr:col>2</xdr:col>
      <xdr:colOff>167</xdr:colOff>
      <xdr:row>110</xdr:row>
      <xdr:rowOff>203763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7458" y="20916900"/>
          <a:ext cx="361059" cy="213288"/>
        </a:xfrm>
        <a:prstGeom prst="rect">
          <a:avLst/>
        </a:prstGeom>
      </xdr:spPr>
    </xdr:pic>
    <xdr:clientData/>
  </xdr:twoCellAnchor>
  <xdr:twoCellAnchor editAs="oneCell">
    <xdr:from>
      <xdr:col>1</xdr:col>
      <xdr:colOff>3757084</xdr:colOff>
      <xdr:row>27</xdr:row>
      <xdr:rowOff>31751</xdr:rowOff>
    </xdr:from>
    <xdr:to>
      <xdr:col>2</xdr:col>
      <xdr:colOff>6184</xdr:colOff>
      <xdr:row>27</xdr:row>
      <xdr:rowOff>183701</xdr:rowOff>
    </xdr:to>
    <xdr:pic>
      <xdr:nvPicPr>
        <xdr:cNvPr id="41" name="Рисунок 3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38209" y="8842376"/>
          <a:ext cx="360000" cy="15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3757084</xdr:colOff>
      <xdr:row>32</xdr:row>
      <xdr:rowOff>31751</xdr:rowOff>
    </xdr:from>
    <xdr:to>
      <xdr:col>2</xdr:col>
      <xdr:colOff>6184</xdr:colOff>
      <xdr:row>32</xdr:row>
      <xdr:rowOff>183701</xdr:rowOff>
    </xdr:to>
    <xdr:pic>
      <xdr:nvPicPr>
        <xdr:cNvPr id="42" name="Рисунок 3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38209" y="10633076"/>
          <a:ext cx="360000" cy="15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3757084</xdr:colOff>
      <xdr:row>35</xdr:row>
      <xdr:rowOff>31751</xdr:rowOff>
    </xdr:from>
    <xdr:to>
      <xdr:col>2</xdr:col>
      <xdr:colOff>6184</xdr:colOff>
      <xdr:row>35</xdr:row>
      <xdr:rowOff>183701</xdr:rowOff>
    </xdr:to>
    <xdr:pic>
      <xdr:nvPicPr>
        <xdr:cNvPr id="43" name="Рисунок 3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38209" y="11204576"/>
          <a:ext cx="360000" cy="15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3757084</xdr:colOff>
      <xdr:row>36</xdr:row>
      <xdr:rowOff>31751</xdr:rowOff>
    </xdr:from>
    <xdr:to>
      <xdr:col>2</xdr:col>
      <xdr:colOff>6184</xdr:colOff>
      <xdr:row>36</xdr:row>
      <xdr:rowOff>183701</xdr:rowOff>
    </xdr:to>
    <xdr:pic>
      <xdr:nvPicPr>
        <xdr:cNvPr id="44" name="Рисунок 3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38209" y="11395076"/>
          <a:ext cx="360000" cy="15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3757084</xdr:colOff>
      <xdr:row>37</xdr:row>
      <xdr:rowOff>31751</xdr:rowOff>
    </xdr:from>
    <xdr:to>
      <xdr:col>2</xdr:col>
      <xdr:colOff>6184</xdr:colOff>
      <xdr:row>37</xdr:row>
      <xdr:rowOff>183701</xdr:rowOff>
    </xdr:to>
    <xdr:pic>
      <xdr:nvPicPr>
        <xdr:cNvPr id="45" name="Рисунок 3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38209" y="11585576"/>
          <a:ext cx="360000" cy="15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3757084</xdr:colOff>
      <xdr:row>38</xdr:row>
      <xdr:rowOff>31751</xdr:rowOff>
    </xdr:from>
    <xdr:to>
      <xdr:col>2</xdr:col>
      <xdr:colOff>6184</xdr:colOff>
      <xdr:row>38</xdr:row>
      <xdr:rowOff>183701</xdr:rowOff>
    </xdr:to>
    <xdr:pic>
      <xdr:nvPicPr>
        <xdr:cNvPr id="46" name="Рисунок 3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38209" y="11776076"/>
          <a:ext cx="360000" cy="15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3757084</xdr:colOff>
      <xdr:row>40</xdr:row>
      <xdr:rowOff>31751</xdr:rowOff>
    </xdr:from>
    <xdr:to>
      <xdr:col>2</xdr:col>
      <xdr:colOff>6184</xdr:colOff>
      <xdr:row>40</xdr:row>
      <xdr:rowOff>183701</xdr:rowOff>
    </xdr:to>
    <xdr:pic>
      <xdr:nvPicPr>
        <xdr:cNvPr id="47" name="Рисунок 3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38209" y="12157076"/>
          <a:ext cx="360000" cy="15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3757084</xdr:colOff>
      <xdr:row>69</xdr:row>
      <xdr:rowOff>31751</xdr:rowOff>
    </xdr:from>
    <xdr:to>
      <xdr:col>2</xdr:col>
      <xdr:colOff>6184</xdr:colOff>
      <xdr:row>69</xdr:row>
      <xdr:rowOff>183701</xdr:rowOff>
    </xdr:to>
    <xdr:pic>
      <xdr:nvPicPr>
        <xdr:cNvPr id="48" name="Рисунок 3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38209" y="12738101"/>
          <a:ext cx="360000" cy="15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3757084</xdr:colOff>
      <xdr:row>71</xdr:row>
      <xdr:rowOff>31751</xdr:rowOff>
    </xdr:from>
    <xdr:to>
      <xdr:col>2</xdr:col>
      <xdr:colOff>6184</xdr:colOff>
      <xdr:row>71</xdr:row>
      <xdr:rowOff>183701</xdr:rowOff>
    </xdr:to>
    <xdr:pic>
      <xdr:nvPicPr>
        <xdr:cNvPr id="49" name="Рисунок 3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38209" y="13138151"/>
          <a:ext cx="360000" cy="15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3757084</xdr:colOff>
      <xdr:row>73</xdr:row>
      <xdr:rowOff>31751</xdr:rowOff>
    </xdr:from>
    <xdr:to>
      <xdr:col>2</xdr:col>
      <xdr:colOff>6184</xdr:colOff>
      <xdr:row>73</xdr:row>
      <xdr:rowOff>183701</xdr:rowOff>
    </xdr:to>
    <xdr:pic>
      <xdr:nvPicPr>
        <xdr:cNvPr id="50" name="Рисунок 3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38209" y="13538201"/>
          <a:ext cx="360000" cy="15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3757084</xdr:colOff>
      <xdr:row>77</xdr:row>
      <xdr:rowOff>31751</xdr:rowOff>
    </xdr:from>
    <xdr:to>
      <xdr:col>2</xdr:col>
      <xdr:colOff>6184</xdr:colOff>
      <xdr:row>77</xdr:row>
      <xdr:rowOff>183701</xdr:rowOff>
    </xdr:to>
    <xdr:pic>
      <xdr:nvPicPr>
        <xdr:cNvPr id="51" name="Рисунок 3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38209" y="14328776"/>
          <a:ext cx="360000" cy="15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4095750</xdr:colOff>
      <xdr:row>106</xdr:row>
      <xdr:rowOff>190501</xdr:rowOff>
    </xdr:from>
    <xdr:to>
      <xdr:col>1</xdr:col>
      <xdr:colOff>4455750</xdr:colOff>
      <xdr:row>108</xdr:row>
      <xdr:rowOff>0</xdr:rowOff>
    </xdr:to>
    <xdr:pic>
      <xdr:nvPicPr>
        <xdr:cNvPr id="52" name="Рисунок 51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76875" y="20307301"/>
          <a:ext cx="360000" cy="209549"/>
        </a:xfrm>
        <a:prstGeom prst="rect">
          <a:avLst/>
        </a:prstGeom>
      </xdr:spPr>
    </xdr:pic>
    <xdr:clientData/>
  </xdr:twoCellAnchor>
  <xdr:twoCellAnchor>
    <xdr:from>
      <xdr:col>1</xdr:col>
      <xdr:colOff>4095750</xdr:colOff>
      <xdr:row>108</xdr:row>
      <xdr:rowOff>0</xdr:rowOff>
    </xdr:from>
    <xdr:to>
      <xdr:col>1</xdr:col>
      <xdr:colOff>4455750</xdr:colOff>
      <xdr:row>108</xdr:row>
      <xdr:rowOff>203763</xdr:rowOff>
    </xdr:to>
    <xdr:pic>
      <xdr:nvPicPr>
        <xdr:cNvPr id="53" name="Рисунок 52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76875" y="20516850"/>
          <a:ext cx="360000" cy="203763"/>
        </a:xfrm>
        <a:prstGeom prst="rect">
          <a:avLst/>
        </a:prstGeom>
      </xdr:spPr>
    </xdr:pic>
    <xdr:clientData/>
  </xdr:twoCellAnchor>
  <xdr:twoCellAnchor>
    <xdr:from>
      <xdr:col>1</xdr:col>
      <xdr:colOff>4106333</xdr:colOff>
      <xdr:row>106</xdr:row>
      <xdr:rowOff>190500</xdr:rowOff>
    </xdr:from>
    <xdr:to>
      <xdr:col>2</xdr:col>
      <xdr:colOff>167</xdr:colOff>
      <xdr:row>108</xdr:row>
      <xdr:rowOff>2679</xdr:rowOff>
    </xdr:to>
    <xdr:pic>
      <xdr:nvPicPr>
        <xdr:cNvPr id="54" name="Рисунок 5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2833" y="21050250"/>
          <a:ext cx="167" cy="415429"/>
        </a:xfrm>
        <a:prstGeom prst="rect">
          <a:avLst/>
        </a:prstGeom>
      </xdr:spPr>
    </xdr:pic>
    <xdr:clientData/>
  </xdr:twoCellAnchor>
  <xdr:twoCellAnchor>
    <xdr:from>
      <xdr:col>1</xdr:col>
      <xdr:colOff>4106333</xdr:colOff>
      <xdr:row>107</xdr:row>
      <xdr:rowOff>190500</xdr:rowOff>
    </xdr:from>
    <xdr:to>
      <xdr:col>2</xdr:col>
      <xdr:colOff>167</xdr:colOff>
      <xdr:row>109</xdr:row>
      <xdr:rowOff>2679</xdr:rowOff>
    </xdr:to>
    <xdr:pic>
      <xdr:nvPicPr>
        <xdr:cNvPr id="55" name="Рисунок 5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2833" y="21050250"/>
          <a:ext cx="167" cy="415429"/>
        </a:xfrm>
        <a:prstGeom prst="rect">
          <a:avLst/>
        </a:prstGeom>
      </xdr:spPr>
    </xdr:pic>
    <xdr:clientData/>
  </xdr:twoCellAnchor>
  <xdr:twoCellAnchor>
    <xdr:from>
      <xdr:col>1</xdr:col>
      <xdr:colOff>4106333</xdr:colOff>
      <xdr:row>108</xdr:row>
      <xdr:rowOff>190500</xdr:rowOff>
    </xdr:from>
    <xdr:to>
      <xdr:col>2</xdr:col>
      <xdr:colOff>167</xdr:colOff>
      <xdr:row>110</xdr:row>
      <xdr:rowOff>2679</xdr:rowOff>
    </xdr:to>
    <xdr:pic>
      <xdr:nvPicPr>
        <xdr:cNvPr id="56" name="Рисунок 55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2833" y="21050250"/>
          <a:ext cx="167" cy="415429"/>
        </a:xfrm>
        <a:prstGeom prst="rect">
          <a:avLst/>
        </a:prstGeom>
      </xdr:spPr>
    </xdr:pic>
    <xdr:clientData/>
  </xdr:twoCellAnchor>
  <xdr:twoCellAnchor>
    <xdr:from>
      <xdr:col>1</xdr:col>
      <xdr:colOff>4106333</xdr:colOff>
      <xdr:row>109</xdr:row>
      <xdr:rowOff>190500</xdr:rowOff>
    </xdr:from>
    <xdr:to>
      <xdr:col>2</xdr:col>
      <xdr:colOff>167</xdr:colOff>
      <xdr:row>111</xdr:row>
      <xdr:rowOff>2679</xdr:rowOff>
    </xdr:to>
    <xdr:pic>
      <xdr:nvPicPr>
        <xdr:cNvPr id="57" name="Рисунок 56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2833" y="21050250"/>
          <a:ext cx="167" cy="415429"/>
        </a:xfrm>
        <a:prstGeom prst="rect">
          <a:avLst/>
        </a:prstGeom>
      </xdr:spPr>
    </xdr:pic>
    <xdr:clientData/>
  </xdr:twoCellAnchor>
  <xdr:twoCellAnchor editAs="oneCell">
    <xdr:from>
      <xdr:col>14</xdr:col>
      <xdr:colOff>6405730</xdr:colOff>
      <xdr:row>32</xdr:row>
      <xdr:rowOff>6273</xdr:rowOff>
    </xdr:from>
    <xdr:to>
      <xdr:col>15</xdr:col>
      <xdr:colOff>24836</xdr:colOff>
      <xdr:row>32</xdr:row>
      <xdr:rowOff>6273</xdr:rowOff>
    </xdr:to>
    <xdr:pic>
      <xdr:nvPicPr>
        <xdr:cNvPr id="58" name="Рисунок 57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43755" y="10607598"/>
          <a:ext cx="29431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6420970</xdr:colOff>
      <xdr:row>32</xdr:row>
      <xdr:rowOff>6273</xdr:rowOff>
    </xdr:from>
    <xdr:to>
      <xdr:col>15</xdr:col>
      <xdr:colOff>40076</xdr:colOff>
      <xdr:row>32</xdr:row>
      <xdr:rowOff>6273</xdr:rowOff>
    </xdr:to>
    <xdr:pic>
      <xdr:nvPicPr>
        <xdr:cNvPr id="59" name="Рисунок 1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49470" y="10607598"/>
          <a:ext cx="38956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6405730</xdr:colOff>
      <xdr:row>36</xdr:row>
      <xdr:rowOff>21513</xdr:rowOff>
    </xdr:from>
    <xdr:to>
      <xdr:col>15</xdr:col>
      <xdr:colOff>24836</xdr:colOff>
      <xdr:row>36</xdr:row>
      <xdr:rowOff>21513</xdr:rowOff>
    </xdr:to>
    <xdr:pic>
      <xdr:nvPicPr>
        <xdr:cNvPr id="60" name="Рисунок 1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43755" y="11384838"/>
          <a:ext cx="29431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6422314</xdr:colOff>
      <xdr:row>38</xdr:row>
      <xdr:rowOff>15239</xdr:rowOff>
    </xdr:from>
    <xdr:to>
      <xdr:col>15</xdr:col>
      <xdr:colOff>41420</xdr:colOff>
      <xdr:row>38</xdr:row>
      <xdr:rowOff>15239</xdr:rowOff>
    </xdr:to>
    <xdr:pic>
      <xdr:nvPicPr>
        <xdr:cNvPr id="61" name="Рисунок 1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0814" y="11759564"/>
          <a:ext cx="38956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6078070</xdr:colOff>
      <xdr:row>37</xdr:row>
      <xdr:rowOff>125506</xdr:rowOff>
    </xdr:from>
    <xdr:to>
      <xdr:col>15</xdr:col>
      <xdr:colOff>2230</xdr:colOff>
      <xdr:row>37</xdr:row>
      <xdr:rowOff>125506</xdr:rowOff>
    </xdr:to>
    <xdr:pic>
      <xdr:nvPicPr>
        <xdr:cNvPr id="62" name="Рисунок 61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49470" y="11679331"/>
          <a:ext cx="1110" cy="0"/>
        </a:xfrm>
        <a:prstGeom prst="rect">
          <a:avLst/>
        </a:prstGeom>
      </xdr:spPr>
    </xdr:pic>
    <xdr:clientData/>
  </xdr:twoCellAnchor>
  <xdr:twoCellAnchor>
    <xdr:from>
      <xdr:col>14</xdr:col>
      <xdr:colOff>4127500</xdr:colOff>
      <xdr:row>32</xdr:row>
      <xdr:rowOff>0</xdr:rowOff>
    </xdr:from>
    <xdr:to>
      <xdr:col>15</xdr:col>
      <xdr:colOff>21334</xdr:colOff>
      <xdr:row>33</xdr:row>
      <xdr:rowOff>23846</xdr:rowOff>
    </xdr:to>
    <xdr:pic>
      <xdr:nvPicPr>
        <xdr:cNvPr id="63" name="Рисунок 62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08625" y="10601325"/>
          <a:ext cx="361059" cy="214346"/>
        </a:xfrm>
        <a:prstGeom prst="rect">
          <a:avLst/>
        </a:prstGeom>
      </xdr:spPr>
    </xdr:pic>
    <xdr:clientData/>
  </xdr:twoCellAnchor>
  <xdr:twoCellAnchor>
    <xdr:from>
      <xdr:col>14</xdr:col>
      <xdr:colOff>4127500</xdr:colOff>
      <xdr:row>35</xdr:row>
      <xdr:rowOff>0</xdr:rowOff>
    </xdr:from>
    <xdr:to>
      <xdr:col>15</xdr:col>
      <xdr:colOff>21334</xdr:colOff>
      <xdr:row>36</xdr:row>
      <xdr:rowOff>23846</xdr:rowOff>
    </xdr:to>
    <xdr:pic>
      <xdr:nvPicPr>
        <xdr:cNvPr id="64" name="Рисунок 6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08625" y="11172825"/>
          <a:ext cx="361059" cy="214346"/>
        </a:xfrm>
        <a:prstGeom prst="rect">
          <a:avLst/>
        </a:prstGeom>
      </xdr:spPr>
    </xdr:pic>
    <xdr:clientData/>
  </xdr:twoCellAnchor>
  <xdr:twoCellAnchor>
    <xdr:from>
      <xdr:col>14</xdr:col>
      <xdr:colOff>4127500</xdr:colOff>
      <xdr:row>36</xdr:row>
      <xdr:rowOff>0</xdr:rowOff>
    </xdr:from>
    <xdr:to>
      <xdr:col>15</xdr:col>
      <xdr:colOff>21334</xdr:colOff>
      <xdr:row>37</xdr:row>
      <xdr:rowOff>23846</xdr:rowOff>
    </xdr:to>
    <xdr:pic>
      <xdr:nvPicPr>
        <xdr:cNvPr id="65" name="Рисунок 6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08625" y="11363325"/>
          <a:ext cx="361059" cy="214346"/>
        </a:xfrm>
        <a:prstGeom prst="rect">
          <a:avLst/>
        </a:prstGeom>
      </xdr:spPr>
    </xdr:pic>
    <xdr:clientData/>
  </xdr:twoCellAnchor>
  <xdr:twoCellAnchor>
    <xdr:from>
      <xdr:col>14</xdr:col>
      <xdr:colOff>4127500</xdr:colOff>
      <xdr:row>37</xdr:row>
      <xdr:rowOff>0</xdr:rowOff>
    </xdr:from>
    <xdr:to>
      <xdr:col>15</xdr:col>
      <xdr:colOff>21334</xdr:colOff>
      <xdr:row>38</xdr:row>
      <xdr:rowOff>23846</xdr:rowOff>
    </xdr:to>
    <xdr:pic>
      <xdr:nvPicPr>
        <xdr:cNvPr id="66" name="Рисунок 65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08625" y="11553825"/>
          <a:ext cx="361059" cy="214346"/>
        </a:xfrm>
        <a:prstGeom prst="rect">
          <a:avLst/>
        </a:prstGeom>
      </xdr:spPr>
    </xdr:pic>
    <xdr:clientData/>
  </xdr:twoCellAnchor>
  <xdr:twoCellAnchor>
    <xdr:from>
      <xdr:col>14</xdr:col>
      <xdr:colOff>4127500</xdr:colOff>
      <xdr:row>38</xdr:row>
      <xdr:rowOff>0</xdr:rowOff>
    </xdr:from>
    <xdr:to>
      <xdr:col>15</xdr:col>
      <xdr:colOff>21334</xdr:colOff>
      <xdr:row>39</xdr:row>
      <xdr:rowOff>23846</xdr:rowOff>
    </xdr:to>
    <xdr:pic>
      <xdr:nvPicPr>
        <xdr:cNvPr id="67" name="Рисунок 66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08625" y="11744325"/>
          <a:ext cx="361059" cy="214346"/>
        </a:xfrm>
        <a:prstGeom prst="rect">
          <a:avLst/>
        </a:prstGeom>
      </xdr:spPr>
    </xdr:pic>
    <xdr:clientData/>
  </xdr:twoCellAnchor>
  <xdr:twoCellAnchor>
    <xdr:from>
      <xdr:col>14</xdr:col>
      <xdr:colOff>4127500</xdr:colOff>
      <xdr:row>40</xdr:row>
      <xdr:rowOff>0</xdr:rowOff>
    </xdr:from>
    <xdr:to>
      <xdr:col>15</xdr:col>
      <xdr:colOff>21334</xdr:colOff>
      <xdr:row>41</xdr:row>
      <xdr:rowOff>23846</xdr:rowOff>
    </xdr:to>
    <xdr:pic>
      <xdr:nvPicPr>
        <xdr:cNvPr id="68" name="Рисунок 67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08625" y="12125325"/>
          <a:ext cx="361059" cy="214346"/>
        </a:xfrm>
        <a:prstGeom prst="rect">
          <a:avLst/>
        </a:prstGeom>
      </xdr:spPr>
    </xdr:pic>
    <xdr:clientData/>
  </xdr:twoCellAnchor>
  <xdr:twoCellAnchor>
    <xdr:from>
      <xdr:col>14</xdr:col>
      <xdr:colOff>4127500</xdr:colOff>
      <xdr:row>69</xdr:row>
      <xdr:rowOff>0</xdr:rowOff>
    </xdr:from>
    <xdr:to>
      <xdr:col>15</xdr:col>
      <xdr:colOff>21334</xdr:colOff>
      <xdr:row>70</xdr:row>
      <xdr:rowOff>14321</xdr:rowOff>
    </xdr:to>
    <xdr:pic>
      <xdr:nvPicPr>
        <xdr:cNvPr id="69" name="Рисунок 68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08625" y="12706350"/>
          <a:ext cx="361059" cy="214346"/>
        </a:xfrm>
        <a:prstGeom prst="rect">
          <a:avLst/>
        </a:prstGeom>
      </xdr:spPr>
    </xdr:pic>
    <xdr:clientData/>
  </xdr:twoCellAnchor>
  <xdr:twoCellAnchor>
    <xdr:from>
      <xdr:col>14</xdr:col>
      <xdr:colOff>4127500</xdr:colOff>
      <xdr:row>71</xdr:row>
      <xdr:rowOff>0</xdr:rowOff>
    </xdr:from>
    <xdr:to>
      <xdr:col>15</xdr:col>
      <xdr:colOff>21334</xdr:colOff>
      <xdr:row>72</xdr:row>
      <xdr:rowOff>14321</xdr:rowOff>
    </xdr:to>
    <xdr:pic>
      <xdr:nvPicPr>
        <xdr:cNvPr id="70" name="Рисунок 69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08625" y="13106400"/>
          <a:ext cx="361059" cy="214346"/>
        </a:xfrm>
        <a:prstGeom prst="rect">
          <a:avLst/>
        </a:prstGeom>
      </xdr:spPr>
    </xdr:pic>
    <xdr:clientData/>
  </xdr:twoCellAnchor>
  <xdr:twoCellAnchor>
    <xdr:from>
      <xdr:col>14</xdr:col>
      <xdr:colOff>517525</xdr:colOff>
      <xdr:row>77</xdr:row>
      <xdr:rowOff>0</xdr:rowOff>
    </xdr:from>
    <xdr:to>
      <xdr:col>15</xdr:col>
      <xdr:colOff>21334</xdr:colOff>
      <xdr:row>78</xdr:row>
      <xdr:rowOff>23846</xdr:rowOff>
    </xdr:to>
    <xdr:pic>
      <xdr:nvPicPr>
        <xdr:cNvPr id="72" name="Рисунок 71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56358" y="14552083"/>
          <a:ext cx="22393" cy="201084"/>
        </a:xfrm>
        <a:prstGeom prst="rect">
          <a:avLst/>
        </a:prstGeom>
      </xdr:spPr>
    </xdr:pic>
    <xdr:clientData/>
  </xdr:twoCellAnchor>
  <xdr:twoCellAnchor>
    <xdr:from>
      <xdr:col>14</xdr:col>
      <xdr:colOff>4106333</xdr:colOff>
      <xdr:row>80</xdr:row>
      <xdr:rowOff>201083</xdr:rowOff>
    </xdr:from>
    <xdr:to>
      <xdr:col>15</xdr:col>
      <xdr:colOff>167</xdr:colOff>
      <xdr:row>82</xdr:row>
      <xdr:rowOff>2679</xdr:rowOff>
    </xdr:to>
    <xdr:pic>
      <xdr:nvPicPr>
        <xdr:cNvPr id="73" name="Рисунок 72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7458" y="15088658"/>
          <a:ext cx="361059" cy="211171"/>
        </a:xfrm>
        <a:prstGeom prst="rect">
          <a:avLst/>
        </a:prstGeom>
      </xdr:spPr>
    </xdr:pic>
    <xdr:clientData/>
  </xdr:twoCellAnchor>
  <xdr:twoCellAnchor>
    <xdr:from>
      <xdr:col>14</xdr:col>
      <xdr:colOff>4106333</xdr:colOff>
      <xdr:row>82</xdr:row>
      <xdr:rowOff>190500</xdr:rowOff>
    </xdr:from>
    <xdr:to>
      <xdr:col>15</xdr:col>
      <xdr:colOff>167</xdr:colOff>
      <xdr:row>84</xdr:row>
      <xdr:rowOff>2680</xdr:rowOff>
    </xdr:to>
    <xdr:pic>
      <xdr:nvPicPr>
        <xdr:cNvPr id="74" name="Рисунок 7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7458" y="15487650"/>
          <a:ext cx="361059" cy="212230"/>
        </a:xfrm>
        <a:prstGeom prst="rect">
          <a:avLst/>
        </a:prstGeom>
      </xdr:spPr>
    </xdr:pic>
    <xdr:clientData/>
  </xdr:twoCellAnchor>
  <xdr:twoCellAnchor>
    <xdr:from>
      <xdr:col>14</xdr:col>
      <xdr:colOff>4106333</xdr:colOff>
      <xdr:row>83</xdr:row>
      <xdr:rowOff>190500</xdr:rowOff>
    </xdr:from>
    <xdr:to>
      <xdr:col>15</xdr:col>
      <xdr:colOff>167</xdr:colOff>
      <xdr:row>85</xdr:row>
      <xdr:rowOff>2679</xdr:rowOff>
    </xdr:to>
    <xdr:pic>
      <xdr:nvPicPr>
        <xdr:cNvPr id="75" name="Рисунок 7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7458" y="15687675"/>
          <a:ext cx="361059" cy="212229"/>
        </a:xfrm>
        <a:prstGeom prst="rect">
          <a:avLst/>
        </a:prstGeom>
      </xdr:spPr>
    </xdr:pic>
    <xdr:clientData/>
  </xdr:twoCellAnchor>
  <xdr:twoCellAnchor>
    <xdr:from>
      <xdr:col>14</xdr:col>
      <xdr:colOff>4106333</xdr:colOff>
      <xdr:row>84</xdr:row>
      <xdr:rowOff>190501</xdr:rowOff>
    </xdr:from>
    <xdr:to>
      <xdr:col>15</xdr:col>
      <xdr:colOff>167</xdr:colOff>
      <xdr:row>86</xdr:row>
      <xdr:rowOff>2680</xdr:rowOff>
    </xdr:to>
    <xdr:pic>
      <xdr:nvPicPr>
        <xdr:cNvPr id="76" name="Рисунок 75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7458" y="15887701"/>
          <a:ext cx="361059" cy="212229"/>
        </a:xfrm>
        <a:prstGeom prst="rect">
          <a:avLst/>
        </a:prstGeom>
      </xdr:spPr>
    </xdr:pic>
    <xdr:clientData/>
  </xdr:twoCellAnchor>
  <xdr:twoCellAnchor>
    <xdr:from>
      <xdr:col>14</xdr:col>
      <xdr:colOff>4106333</xdr:colOff>
      <xdr:row>87</xdr:row>
      <xdr:rowOff>190501</xdr:rowOff>
    </xdr:from>
    <xdr:to>
      <xdr:col>15</xdr:col>
      <xdr:colOff>167</xdr:colOff>
      <xdr:row>89</xdr:row>
      <xdr:rowOff>2680</xdr:rowOff>
    </xdr:to>
    <xdr:pic>
      <xdr:nvPicPr>
        <xdr:cNvPr id="77" name="Рисунок 76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7458" y="16487776"/>
          <a:ext cx="361059" cy="212229"/>
        </a:xfrm>
        <a:prstGeom prst="rect">
          <a:avLst/>
        </a:prstGeom>
      </xdr:spPr>
    </xdr:pic>
    <xdr:clientData/>
  </xdr:twoCellAnchor>
  <xdr:twoCellAnchor>
    <xdr:from>
      <xdr:col>14</xdr:col>
      <xdr:colOff>4106333</xdr:colOff>
      <xdr:row>91</xdr:row>
      <xdr:rowOff>190500</xdr:rowOff>
    </xdr:from>
    <xdr:to>
      <xdr:col>15</xdr:col>
      <xdr:colOff>167</xdr:colOff>
      <xdr:row>93</xdr:row>
      <xdr:rowOff>2680</xdr:rowOff>
    </xdr:to>
    <xdr:pic>
      <xdr:nvPicPr>
        <xdr:cNvPr id="78" name="Рисунок 77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7458" y="17287875"/>
          <a:ext cx="361059" cy="212230"/>
        </a:xfrm>
        <a:prstGeom prst="rect">
          <a:avLst/>
        </a:prstGeom>
      </xdr:spPr>
    </xdr:pic>
    <xdr:clientData/>
  </xdr:twoCellAnchor>
  <xdr:twoCellAnchor>
    <xdr:from>
      <xdr:col>14</xdr:col>
      <xdr:colOff>4106333</xdr:colOff>
      <xdr:row>92</xdr:row>
      <xdr:rowOff>190500</xdr:rowOff>
    </xdr:from>
    <xdr:to>
      <xdr:col>15</xdr:col>
      <xdr:colOff>167</xdr:colOff>
      <xdr:row>94</xdr:row>
      <xdr:rowOff>2679</xdr:rowOff>
    </xdr:to>
    <xdr:pic>
      <xdr:nvPicPr>
        <xdr:cNvPr id="79" name="Рисунок 78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7458" y="17487900"/>
          <a:ext cx="361059" cy="212229"/>
        </a:xfrm>
        <a:prstGeom prst="rect">
          <a:avLst/>
        </a:prstGeom>
      </xdr:spPr>
    </xdr:pic>
    <xdr:clientData/>
  </xdr:twoCellAnchor>
  <xdr:twoCellAnchor>
    <xdr:from>
      <xdr:col>14</xdr:col>
      <xdr:colOff>4106333</xdr:colOff>
      <xdr:row>96</xdr:row>
      <xdr:rowOff>201084</xdr:rowOff>
    </xdr:from>
    <xdr:to>
      <xdr:col>15</xdr:col>
      <xdr:colOff>167</xdr:colOff>
      <xdr:row>98</xdr:row>
      <xdr:rowOff>2680</xdr:rowOff>
    </xdr:to>
    <xdr:pic>
      <xdr:nvPicPr>
        <xdr:cNvPr id="80" name="Рисунок 79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7458" y="18298584"/>
          <a:ext cx="361059" cy="211171"/>
        </a:xfrm>
        <a:prstGeom prst="rect">
          <a:avLst/>
        </a:prstGeom>
      </xdr:spPr>
    </xdr:pic>
    <xdr:clientData/>
  </xdr:twoCellAnchor>
  <xdr:twoCellAnchor>
    <xdr:from>
      <xdr:col>14</xdr:col>
      <xdr:colOff>4106333</xdr:colOff>
      <xdr:row>100</xdr:row>
      <xdr:rowOff>190500</xdr:rowOff>
    </xdr:from>
    <xdr:to>
      <xdr:col>15</xdr:col>
      <xdr:colOff>167</xdr:colOff>
      <xdr:row>102</xdr:row>
      <xdr:rowOff>2679</xdr:rowOff>
    </xdr:to>
    <xdr:pic>
      <xdr:nvPicPr>
        <xdr:cNvPr id="81" name="Рисунок 80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7458" y="19097625"/>
          <a:ext cx="361059" cy="212229"/>
        </a:xfrm>
        <a:prstGeom prst="rect">
          <a:avLst/>
        </a:prstGeom>
      </xdr:spPr>
    </xdr:pic>
    <xdr:clientData/>
  </xdr:twoCellAnchor>
  <xdr:twoCellAnchor>
    <xdr:from>
      <xdr:col>14</xdr:col>
      <xdr:colOff>4106333</xdr:colOff>
      <xdr:row>102</xdr:row>
      <xdr:rowOff>190500</xdr:rowOff>
    </xdr:from>
    <xdr:to>
      <xdr:col>15</xdr:col>
      <xdr:colOff>167</xdr:colOff>
      <xdr:row>103</xdr:row>
      <xdr:rowOff>203763</xdr:rowOff>
    </xdr:to>
    <xdr:pic>
      <xdr:nvPicPr>
        <xdr:cNvPr id="82" name="Рисунок 81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7458" y="19497675"/>
          <a:ext cx="361059" cy="213288"/>
        </a:xfrm>
        <a:prstGeom prst="rect">
          <a:avLst/>
        </a:prstGeom>
      </xdr:spPr>
    </xdr:pic>
    <xdr:clientData/>
  </xdr:twoCellAnchor>
  <xdr:twoCellAnchor>
    <xdr:from>
      <xdr:col>14</xdr:col>
      <xdr:colOff>4106333</xdr:colOff>
      <xdr:row>103</xdr:row>
      <xdr:rowOff>201084</xdr:rowOff>
    </xdr:from>
    <xdr:to>
      <xdr:col>15</xdr:col>
      <xdr:colOff>167</xdr:colOff>
      <xdr:row>105</xdr:row>
      <xdr:rowOff>2680</xdr:rowOff>
    </xdr:to>
    <xdr:pic>
      <xdr:nvPicPr>
        <xdr:cNvPr id="83" name="Рисунок 82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7458" y="19708284"/>
          <a:ext cx="361059" cy="211171"/>
        </a:xfrm>
        <a:prstGeom prst="rect">
          <a:avLst/>
        </a:prstGeom>
      </xdr:spPr>
    </xdr:pic>
    <xdr:clientData/>
  </xdr:twoCellAnchor>
  <xdr:twoCellAnchor>
    <xdr:from>
      <xdr:col>14</xdr:col>
      <xdr:colOff>4106333</xdr:colOff>
      <xdr:row>104</xdr:row>
      <xdr:rowOff>190500</xdr:rowOff>
    </xdr:from>
    <xdr:to>
      <xdr:col>15</xdr:col>
      <xdr:colOff>167</xdr:colOff>
      <xdr:row>106</xdr:row>
      <xdr:rowOff>2680</xdr:rowOff>
    </xdr:to>
    <xdr:pic>
      <xdr:nvPicPr>
        <xdr:cNvPr id="84" name="Рисунок 8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7458" y="19907250"/>
          <a:ext cx="361059" cy="212230"/>
        </a:xfrm>
        <a:prstGeom prst="rect">
          <a:avLst/>
        </a:prstGeom>
      </xdr:spPr>
    </xdr:pic>
    <xdr:clientData/>
  </xdr:twoCellAnchor>
  <xdr:twoCellAnchor>
    <xdr:from>
      <xdr:col>14</xdr:col>
      <xdr:colOff>4106333</xdr:colOff>
      <xdr:row>105</xdr:row>
      <xdr:rowOff>190500</xdr:rowOff>
    </xdr:from>
    <xdr:to>
      <xdr:col>15</xdr:col>
      <xdr:colOff>167</xdr:colOff>
      <xdr:row>107</xdr:row>
      <xdr:rowOff>2679</xdr:rowOff>
    </xdr:to>
    <xdr:pic>
      <xdr:nvPicPr>
        <xdr:cNvPr id="85" name="Рисунок 8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7458" y="20107275"/>
          <a:ext cx="361059" cy="212229"/>
        </a:xfrm>
        <a:prstGeom prst="rect">
          <a:avLst/>
        </a:prstGeom>
      </xdr:spPr>
    </xdr:pic>
    <xdr:clientData/>
  </xdr:twoCellAnchor>
  <xdr:twoCellAnchor>
    <xdr:from>
      <xdr:col>14</xdr:col>
      <xdr:colOff>4106333</xdr:colOff>
      <xdr:row>108</xdr:row>
      <xdr:rowOff>201084</xdr:rowOff>
    </xdr:from>
    <xdr:to>
      <xdr:col>15</xdr:col>
      <xdr:colOff>167</xdr:colOff>
      <xdr:row>110</xdr:row>
      <xdr:rowOff>2680</xdr:rowOff>
    </xdr:to>
    <xdr:pic>
      <xdr:nvPicPr>
        <xdr:cNvPr id="86" name="Рисунок 85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7458" y="20717934"/>
          <a:ext cx="361059" cy="211171"/>
        </a:xfrm>
        <a:prstGeom prst="rect">
          <a:avLst/>
        </a:prstGeom>
      </xdr:spPr>
    </xdr:pic>
    <xdr:clientData/>
  </xdr:twoCellAnchor>
  <xdr:twoCellAnchor>
    <xdr:from>
      <xdr:col>14</xdr:col>
      <xdr:colOff>4106333</xdr:colOff>
      <xdr:row>109</xdr:row>
      <xdr:rowOff>190500</xdr:rowOff>
    </xdr:from>
    <xdr:to>
      <xdr:col>15</xdr:col>
      <xdr:colOff>167</xdr:colOff>
      <xdr:row>110</xdr:row>
      <xdr:rowOff>203763</xdr:rowOff>
    </xdr:to>
    <xdr:pic>
      <xdr:nvPicPr>
        <xdr:cNvPr id="87" name="Рисунок 86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7458" y="20916900"/>
          <a:ext cx="361059" cy="213288"/>
        </a:xfrm>
        <a:prstGeom prst="rect">
          <a:avLst/>
        </a:prstGeom>
      </xdr:spPr>
    </xdr:pic>
    <xdr:clientData/>
  </xdr:twoCellAnchor>
  <xdr:twoCellAnchor>
    <xdr:from>
      <xdr:col>1</xdr:col>
      <xdr:colOff>4127500</xdr:colOff>
      <xdr:row>72</xdr:row>
      <xdr:rowOff>0</xdr:rowOff>
    </xdr:from>
    <xdr:to>
      <xdr:col>2</xdr:col>
      <xdr:colOff>21334</xdr:colOff>
      <xdr:row>73</xdr:row>
      <xdr:rowOff>14321</xdr:rowOff>
    </xdr:to>
    <xdr:pic>
      <xdr:nvPicPr>
        <xdr:cNvPr id="93" name="Рисунок 92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4950" y="13345583"/>
          <a:ext cx="19217" cy="215405"/>
        </a:xfrm>
        <a:prstGeom prst="rect">
          <a:avLst/>
        </a:prstGeom>
      </xdr:spPr>
    </xdr:pic>
    <xdr:clientData/>
  </xdr:twoCellAnchor>
  <xdr:twoCellAnchor>
    <xdr:from>
      <xdr:col>1</xdr:col>
      <xdr:colOff>4127500</xdr:colOff>
      <xdr:row>73</xdr:row>
      <xdr:rowOff>0</xdr:rowOff>
    </xdr:from>
    <xdr:to>
      <xdr:col>2</xdr:col>
      <xdr:colOff>21334</xdr:colOff>
      <xdr:row>74</xdr:row>
      <xdr:rowOff>14321</xdr:rowOff>
    </xdr:to>
    <xdr:pic>
      <xdr:nvPicPr>
        <xdr:cNvPr id="94" name="Рисунок 93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4950" y="13345583"/>
          <a:ext cx="19217" cy="215405"/>
        </a:xfrm>
        <a:prstGeom prst="rect">
          <a:avLst/>
        </a:prstGeom>
      </xdr:spPr>
    </xdr:pic>
    <xdr:clientData/>
  </xdr:twoCellAnchor>
  <xdr:twoCellAnchor>
    <xdr:from>
      <xdr:col>1</xdr:col>
      <xdr:colOff>4127500</xdr:colOff>
      <xdr:row>74</xdr:row>
      <xdr:rowOff>0</xdr:rowOff>
    </xdr:from>
    <xdr:to>
      <xdr:col>2</xdr:col>
      <xdr:colOff>21334</xdr:colOff>
      <xdr:row>75</xdr:row>
      <xdr:rowOff>14321</xdr:rowOff>
    </xdr:to>
    <xdr:pic>
      <xdr:nvPicPr>
        <xdr:cNvPr id="95" name="Рисунок 9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4950" y="13546667"/>
          <a:ext cx="19217" cy="215404"/>
        </a:xfrm>
        <a:prstGeom prst="rect">
          <a:avLst/>
        </a:prstGeom>
      </xdr:spPr>
    </xdr:pic>
    <xdr:clientData/>
  </xdr:twoCellAnchor>
  <xdr:twoCellAnchor>
    <xdr:from>
      <xdr:col>1</xdr:col>
      <xdr:colOff>4127500</xdr:colOff>
      <xdr:row>74</xdr:row>
      <xdr:rowOff>0</xdr:rowOff>
    </xdr:from>
    <xdr:to>
      <xdr:col>2</xdr:col>
      <xdr:colOff>21334</xdr:colOff>
      <xdr:row>75</xdr:row>
      <xdr:rowOff>14321</xdr:rowOff>
    </xdr:to>
    <xdr:pic>
      <xdr:nvPicPr>
        <xdr:cNvPr id="96" name="Рисунок 95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4950" y="13345583"/>
          <a:ext cx="19217" cy="215405"/>
        </a:xfrm>
        <a:prstGeom prst="rect">
          <a:avLst/>
        </a:prstGeom>
      </xdr:spPr>
    </xdr:pic>
    <xdr:clientData/>
  </xdr:twoCellAnchor>
  <xdr:twoCellAnchor>
    <xdr:from>
      <xdr:col>1</xdr:col>
      <xdr:colOff>4127500</xdr:colOff>
      <xdr:row>75</xdr:row>
      <xdr:rowOff>0</xdr:rowOff>
    </xdr:from>
    <xdr:to>
      <xdr:col>2</xdr:col>
      <xdr:colOff>21334</xdr:colOff>
      <xdr:row>76</xdr:row>
      <xdr:rowOff>14321</xdr:rowOff>
    </xdr:to>
    <xdr:pic>
      <xdr:nvPicPr>
        <xdr:cNvPr id="97" name="Рисунок 96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4950" y="13546667"/>
          <a:ext cx="19217" cy="215404"/>
        </a:xfrm>
        <a:prstGeom prst="rect">
          <a:avLst/>
        </a:prstGeom>
      </xdr:spPr>
    </xdr:pic>
    <xdr:clientData/>
  </xdr:twoCellAnchor>
  <xdr:twoCellAnchor>
    <xdr:from>
      <xdr:col>1</xdr:col>
      <xdr:colOff>4127500</xdr:colOff>
      <xdr:row>41</xdr:row>
      <xdr:rowOff>0</xdr:rowOff>
    </xdr:from>
    <xdr:to>
      <xdr:col>2</xdr:col>
      <xdr:colOff>21334</xdr:colOff>
      <xdr:row>42</xdr:row>
      <xdr:rowOff>23846</xdr:rowOff>
    </xdr:to>
    <xdr:pic>
      <xdr:nvPicPr>
        <xdr:cNvPr id="91" name="Рисунок 90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4950" y="11715750"/>
          <a:ext cx="19217" cy="426013"/>
        </a:xfrm>
        <a:prstGeom prst="rect">
          <a:avLst/>
        </a:prstGeom>
      </xdr:spPr>
    </xdr:pic>
    <xdr:clientData/>
  </xdr:twoCellAnchor>
  <xdr:twoCellAnchor>
    <xdr:from>
      <xdr:col>14</xdr:col>
      <xdr:colOff>4127500</xdr:colOff>
      <xdr:row>41</xdr:row>
      <xdr:rowOff>0</xdr:rowOff>
    </xdr:from>
    <xdr:to>
      <xdr:col>15</xdr:col>
      <xdr:colOff>21334</xdr:colOff>
      <xdr:row>42</xdr:row>
      <xdr:rowOff>23846</xdr:rowOff>
    </xdr:to>
    <xdr:pic>
      <xdr:nvPicPr>
        <xdr:cNvPr id="92" name="Рисунок 91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56358" y="11715750"/>
          <a:ext cx="22393" cy="426013"/>
        </a:xfrm>
        <a:prstGeom prst="rect">
          <a:avLst/>
        </a:prstGeom>
      </xdr:spPr>
    </xdr:pic>
    <xdr:clientData/>
  </xdr:twoCellAnchor>
  <xdr:twoCellAnchor>
    <xdr:from>
      <xdr:col>1</xdr:col>
      <xdr:colOff>4127500</xdr:colOff>
      <xdr:row>42</xdr:row>
      <xdr:rowOff>0</xdr:rowOff>
    </xdr:from>
    <xdr:to>
      <xdr:col>2</xdr:col>
      <xdr:colOff>21334</xdr:colOff>
      <xdr:row>43</xdr:row>
      <xdr:rowOff>23846</xdr:rowOff>
    </xdr:to>
    <xdr:pic>
      <xdr:nvPicPr>
        <xdr:cNvPr id="98" name="Рисунок 97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4950" y="11715750"/>
          <a:ext cx="19217" cy="426013"/>
        </a:xfrm>
        <a:prstGeom prst="rect">
          <a:avLst/>
        </a:prstGeom>
      </xdr:spPr>
    </xdr:pic>
    <xdr:clientData/>
  </xdr:twoCellAnchor>
  <xdr:twoCellAnchor>
    <xdr:from>
      <xdr:col>14</xdr:col>
      <xdr:colOff>4127500</xdr:colOff>
      <xdr:row>42</xdr:row>
      <xdr:rowOff>0</xdr:rowOff>
    </xdr:from>
    <xdr:to>
      <xdr:col>15</xdr:col>
      <xdr:colOff>21334</xdr:colOff>
      <xdr:row>43</xdr:row>
      <xdr:rowOff>23846</xdr:rowOff>
    </xdr:to>
    <xdr:pic>
      <xdr:nvPicPr>
        <xdr:cNvPr id="99" name="Рисунок 98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56358" y="11715750"/>
          <a:ext cx="22393" cy="426013"/>
        </a:xfrm>
        <a:prstGeom prst="rect">
          <a:avLst/>
        </a:prstGeom>
      </xdr:spPr>
    </xdr:pic>
    <xdr:clientData/>
  </xdr:twoCellAnchor>
  <xdr:twoCellAnchor>
    <xdr:from>
      <xdr:col>1</xdr:col>
      <xdr:colOff>4127500</xdr:colOff>
      <xdr:row>43</xdr:row>
      <xdr:rowOff>0</xdr:rowOff>
    </xdr:from>
    <xdr:to>
      <xdr:col>2</xdr:col>
      <xdr:colOff>21334</xdr:colOff>
      <xdr:row>44</xdr:row>
      <xdr:rowOff>23846</xdr:rowOff>
    </xdr:to>
    <xdr:pic>
      <xdr:nvPicPr>
        <xdr:cNvPr id="100" name="Рисунок 99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4950" y="12117917"/>
          <a:ext cx="19217" cy="235512"/>
        </a:xfrm>
        <a:prstGeom prst="rect">
          <a:avLst/>
        </a:prstGeom>
      </xdr:spPr>
    </xdr:pic>
    <xdr:clientData/>
  </xdr:twoCellAnchor>
  <xdr:twoCellAnchor>
    <xdr:from>
      <xdr:col>14</xdr:col>
      <xdr:colOff>4127500</xdr:colOff>
      <xdr:row>43</xdr:row>
      <xdr:rowOff>0</xdr:rowOff>
    </xdr:from>
    <xdr:to>
      <xdr:col>15</xdr:col>
      <xdr:colOff>21334</xdr:colOff>
      <xdr:row>44</xdr:row>
      <xdr:rowOff>23846</xdr:rowOff>
    </xdr:to>
    <xdr:pic>
      <xdr:nvPicPr>
        <xdr:cNvPr id="101" name="Рисунок 100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56358" y="12117917"/>
          <a:ext cx="22393" cy="235512"/>
        </a:xfrm>
        <a:prstGeom prst="rect">
          <a:avLst/>
        </a:prstGeom>
      </xdr:spPr>
    </xdr:pic>
    <xdr:clientData/>
  </xdr:twoCellAnchor>
  <xdr:twoCellAnchor>
    <xdr:from>
      <xdr:col>1</xdr:col>
      <xdr:colOff>4127500</xdr:colOff>
      <xdr:row>43</xdr:row>
      <xdr:rowOff>0</xdr:rowOff>
    </xdr:from>
    <xdr:to>
      <xdr:col>2</xdr:col>
      <xdr:colOff>21334</xdr:colOff>
      <xdr:row>44</xdr:row>
      <xdr:rowOff>23846</xdr:rowOff>
    </xdr:to>
    <xdr:pic>
      <xdr:nvPicPr>
        <xdr:cNvPr id="102" name="Рисунок 101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4950" y="11715750"/>
          <a:ext cx="19217" cy="426013"/>
        </a:xfrm>
        <a:prstGeom prst="rect">
          <a:avLst/>
        </a:prstGeom>
      </xdr:spPr>
    </xdr:pic>
    <xdr:clientData/>
  </xdr:twoCellAnchor>
  <xdr:twoCellAnchor>
    <xdr:from>
      <xdr:col>14</xdr:col>
      <xdr:colOff>4127500</xdr:colOff>
      <xdr:row>43</xdr:row>
      <xdr:rowOff>0</xdr:rowOff>
    </xdr:from>
    <xdr:to>
      <xdr:col>15</xdr:col>
      <xdr:colOff>21334</xdr:colOff>
      <xdr:row>44</xdr:row>
      <xdr:rowOff>23846</xdr:rowOff>
    </xdr:to>
    <xdr:pic>
      <xdr:nvPicPr>
        <xdr:cNvPr id="103" name="Рисунок 102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56358" y="11715750"/>
          <a:ext cx="22393" cy="426013"/>
        </a:xfrm>
        <a:prstGeom prst="rect">
          <a:avLst/>
        </a:prstGeom>
      </xdr:spPr>
    </xdr:pic>
    <xdr:clientData/>
  </xdr:twoCellAnchor>
  <xdr:twoCellAnchor>
    <xdr:from>
      <xdr:col>1</xdr:col>
      <xdr:colOff>4127500</xdr:colOff>
      <xdr:row>44</xdr:row>
      <xdr:rowOff>0</xdr:rowOff>
    </xdr:from>
    <xdr:to>
      <xdr:col>2</xdr:col>
      <xdr:colOff>21334</xdr:colOff>
      <xdr:row>45</xdr:row>
      <xdr:rowOff>23846</xdr:rowOff>
    </xdr:to>
    <xdr:pic>
      <xdr:nvPicPr>
        <xdr:cNvPr id="104" name="Рисунок 10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4950" y="12117917"/>
          <a:ext cx="19217" cy="235512"/>
        </a:xfrm>
        <a:prstGeom prst="rect">
          <a:avLst/>
        </a:prstGeom>
      </xdr:spPr>
    </xdr:pic>
    <xdr:clientData/>
  </xdr:twoCellAnchor>
  <xdr:twoCellAnchor>
    <xdr:from>
      <xdr:col>14</xdr:col>
      <xdr:colOff>4127500</xdr:colOff>
      <xdr:row>44</xdr:row>
      <xdr:rowOff>0</xdr:rowOff>
    </xdr:from>
    <xdr:to>
      <xdr:col>15</xdr:col>
      <xdr:colOff>21334</xdr:colOff>
      <xdr:row>45</xdr:row>
      <xdr:rowOff>23846</xdr:rowOff>
    </xdr:to>
    <xdr:pic>
      <xdr:nvPicPr>
        <xdr:cNvPr id="105" name="Рисунок 10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56358" y="12117917"/>
          <a:ext cx="22393" cy="235512"/>
        </a:xfrm>
        <a:prstGeom prst="rect">
          <a:avLst/>
        </a:prstGeom>
      </xdr:spPr>
    </xdr:pic>
    <xdr:clientData/>
  </xdr:twoCellAnchor>
  <xdr:twoCellAnchor>
    <xdr:from>
      <xdr:col>1</xdr:col>
      <xdr:colOff>4127500</xdr:colOff>
      <xdr:row>44</xdr:row>
      <xdr:rowOff>0</xdr:rowOff>
    </xdr:from>
    <xdr:to>
      <xdr:col>2</xdr:col>
      <xdr:colOff>21334</xdr:colOff>
      <xdr:row>45</xdr:row>
      <xdr:rowOff>23846</xdr:rowOff>
    </xdr:to>
    <xdr:pic>
      <xdr:nvPicPr>
        <xdr:cNvPr id="106" name="Рисунок 105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4950" y="11715750"/>
          <a:ext cx="19217" cy="426013"/>
        </a:xfrm>
        <a:prstGeom prst="rect">
          <a:avLst/>
        </a:prstGeom>
      </xdr:spPr>
    </xdr:pic>
    <xdr:clientData/>
  </xdr:twoCellAnchor>
  <xdr:twoCellAnchor>
    <xdr:from>
      <xdr:col>14</xdr:col>
      <xdr:colOff>4127500</xdr:colOff>
      <xdr:row>44</xdr:row>
      <xdr:rowOff>0</xdr:rowOff>
    </xdr:from>
    <xdr:to>
      <xdr:col>15</xdr:col>
      <xdr:colOff>21334</xdr:colOff>
      <xdr:row>45</xdr:row>
      <xdr:rowOff>23846</xdr:rowOff>
    </xdr:to>
    <xdr:pic>
      <xdr:nvPicPr>
        <xdr:cNvPr id="107" name="Рисунок 106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56358" y="11715750"/>
          <a:ext cx="22393" cy="426013"/>
        </a:xfrm>
        <a:prstGeom prst="rect">
          <a:avLst/>
        </a:prstGeom>
      </xdr:spPr>
    </xdr:pic>
    <xdr:clientData/>
  </xdr:twoCellAnchor>
  <xdr:twoCellAnchor>
    <xdr:from>
      <xdr:col>1</xdr:col>
      <xdr:colOff>4127500</xdr:colOff>
      <xdr:row>45</xdr:row>
      <xdr:rowOff>0</xdr:rowOff>
    </xdr:from>
    <xdr:to>
      <xdr:col>2</xdr:col>
      <xdr:colOff>21334</xdr:colOff>
      <xdr:row>46</xdr:row>
      <xdr:rowOff>23846</xdr:rowOff>
    </xdr:to>
    <xdr:pic>
      <xdr:nvPicPr>
        <xdr:cNvPr id="108" name="Рисунок 107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4950" y="12117917"/>
          <a:ext cx="19217" cy="235512"/>
        </a:xfrm>
        <a:prstGeom prst="rect">
          <a:avLst/>
        </a:prstGeom>
      </xdr:spPr>
    </xdr:pic>
    <xdr:clientData/>
  </xdr:twoCellAnchor>
  <xdr:twoCellAnchor>
    <xdr:from>
      <xdr:col>14</xdr:col>
      <xdr:colOff>4127500</xdr:colOff>
      <xdr:row>45</xdr:row>
      <xdr:rowOff>0</xdr:rowOff>
    </xdr:from>
    <xdr:to>
      <xdr:col>15</xdr:col>
      <xdr:colOff>21334</xdr:colOff>
      <xdr:row>46</xdr:row>
      <xdr:rowOff>23846</xdr:rowOff>
    </xdr:to>
    <xdr:pic>
      <xdr:nvPicPr>
        <xdr:cNvPr id="109" name="Рисунок 108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56358" y="12117917"/>
          <a:ext cx="22393" cy="235512"/>
        </a:xfrm>
        <a:prstGeom prst="rect">
          <a:avLst/>
        </a:prstGeom>
      </xdr:spPr>
    </xdr:pic>
    <xdr:clientData/>
  </xdr:twoCellAnchor>
  <xdr:twoCellAnchor>
    <xdr:from>
      <xdr:col>1</xdr:col>
      <xdr:colOff>4127500</xdr:colOff>
      <xdr:row>45</xdr:row>
      <xdr:rowOff>0</xdr:rowOff>
    </xdr:from>
    <xdr:to>
      <xdr:col>2</xdr:col>
      <xdr:colOff>21334</xdr:colOff>
      <xdr:row>46</xdr:row>
      <xdr:rowOff>23846</xdr:rowOff>
    </xdr:to>
    <xdr:pic>
      <xdr:nvPicPr>
        <xdr:cNvPr id="110" name="Рисунок 109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4950" y="11715750"/>
          <a:ext cx="19217" cy="426013"/>
        </a:xfrm>
        <a:prstGeom prst="rect">
          <a:avLst/>
        </a:prstGeom>
      </xdr:spPr>
    </xdr:pic>
    <xdr:clientData/>
  </xdr:twoCellAnchor>
  <xdr:twoCellAnchor>
    <xdr:from>
      <xdr:col>14</xdr:col>
      <xdr:colOff>4127500</xdr:colOff>
      <xdr:row>45</xdr:row>
      <xdr:rowOff>0</xdr:rowOff>
    </xdr:from>
    <xdr:to>
      <xdr:col>15</xdr:col>
      <xdr:colOff>21334</xdr:colOff>
      <xdr:row>46</xdr:row>
      <xdr:rowOff>23846</xdr:rowOff>
    </xdr:to>
    <xdr:pic>
      <xdr:nvPicPr>
        <xdr:cNvPr id="111" name="Рисунок 110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56358" y="11715750"/>
          <a:ext cx="22393" cy="426013"/>
        </a:xfrm>
        <a:prstGeom prst="rect">
          <a:avLst/>
        </a:prstGeom>
      </xdr:spPr>
    </xdr:pic>
    <xdr:clientData/>
  </xdr:twoCellAnchor>
  <xdr:twoCellAnchor>
    <xdr:from>
      <xdr:col>1</xdr:col>
      <xdr:colOff>4127500</xdr:colOff>
      <xdr:row>46</xdr:row>
      <xdr:rowOff>0</xdr:rowOff>
    </xdr:from>
    <xdr:to>
      <xdr:col>2</xdr:col>
      <xdr:colOff>21334</xdr:colOff>
      <xdr:row>47</xdr:row>
      <xdr:rowOff>23846</xdr:rowOff>
    </xdr:to>
    <xdr:pic>
      <xdr:nvPicPr>
        <xdr:cNvPr id="112" name="Рисунок 111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4950" y="12117917"/>
          <a:ext cx="19217" cy="235512"/>
        </a:xfrm>
        <a:prstGeom prst="rect">
          <a:avLst/>
        </a:prstGeom>
      </xdr:spPr>
    </xdr:pic>
    <xdr:clientData/>
  </xdr:twoCellAnchor>
  <xdr:twoCellAnchor>
    <xdr:from>
      <xdr:col>14</xdr:col>
      <xdr:colOff>4127500</xdr:colOff>
      <xdr:row>46</xdr:row>
      <xdr:rowOff>0</xdr:rowOff>
    </xdr:from>
    <xdr:to>
      <xdr:col>15</xdr:col>
      <xdr:colOff>21334</xdr:colOff>
      <xdr:row>47</xdr:row>
      <xdr:rowOff>23846</xdr:rowOff>
    </xdr:to>
    <xdr:pic>
      <xdr:nvPicPr>
        <xdr:cNvPr id="113" name="Рисунок 112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56358" y="12117917"/>
          <a:ext cx="22393" cy="235512"/>
        </a:xfrm>
        <a:prstGeom prst="rect">
          <a:avLst/>
        </a:prstGeom>
      </xdr:spPr>
    </xdr:pic>
    <xdr:clientData/>
  </xdr:twoCellAnchor>
  <xdr:twoCellAnchor>
    <xdr:from>
      <xdr:col>1</xdr:col>
      <xdr:colOff>4127500</xdr:colOff>
      <xdr:row>46</xdr:row>
      <xdr:rowOff>0</xdr:rowOff>
    </xdr:from>
    <xdr:to>
      <xdr:col>2</xdr:col>
      <xdr:colOff>21334</xdr:colOff>
      <xdr:row>47</xdr:row>
      <xdr:rowOff>23846</xdr:rowOff>
    </xdr:to>
    <xdr:pic>
      <xdr:nvPicPr>
        <xdr:cNvPr id="114" name="Рисунок 11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4950" y="11715750"/>
          <a:ext cx="19217" cy="426013"/>
        </a:xfrm>
        <a:prstGeom prst="rect">
          <a:avLst/>
        </a:prstGeom>
      </xdr:spPr>
    </xdr:pic>
    <xdr:clientData/>
  </xdr:twoCellAnchor>
  <xdr:twoCellAnchor>
    <xdr:from>
      <xdr:col>14</xdr:col>
      <xdr:colOff>4127500</xdr:colOff>
      <xdr:row>46</xdr:row>
      <xdr:rowOff>0</xdr:rowOff>
    </xdr:from>
    <xdr:to>
      <xdr:col>15</xdr:col>
      <xdr:colOff>21334</xdr:colOff>
      <xdr:row>47</xdr:row>
      <xdr:rowOff>23846</xdr:rowOff>
    </xdr:to>
    <xdr:pic>
      <xdr:nvPicPr>
        <xdr:cNvPr id="115" name="Рисунок 11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56358" y="11715750"/>
          <a:ext cx="22393" cy="426013"/>
        </a:xfrm>
        <a:prstGeom prst="rect">
          <a:avLst/>
        </a:prstGeom>
      </xdr:spPr>
    </xdr:pic>
    <xdr:clientData/>
  </xdr:twoCellAnchor>
  <xdr:twoCellAnchor>
    <xdr:from>
      <xdr:col>1</xdr:col>
      <xdr:colOff>4127500</xdr:colOff>
      <xdr:row>47</xdr:row>
      <xdr:rowOff>0</xdr:rowOff>
    </xdr:from>
    <xdr:to>
      <xdr:col>2</xdr:col>
      <xdr:colOff>21334</xdr:colOff>
      <xdr:row>48</xdr:row>
      <xdr:rowOff>23846</xdr:rowOff>
    </xdr:to>
    <xdr:pic>
      <xdr:nvPicPr>
        <xdr:cNvPr id="116" name="Рисунок 115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4950" y="12117917"/>
          <a:ext cx="19217" cy="235512"/>
        </a:xfrm>
        <a:prstGeom prst="rect">
          <a:avLst/>
        </a:prstGeom>
      </xdr:spPr>
    </xdr:pic>
    <xdr:clientData/>
  </xdr:twoCellAnchor>
  <xdr:twoCellAnchor>
    <xdr:from>
      <xdr:col>14</xdr:col>
      <xdr:colOff>4127500</xdr:colOff>
      <xdr:row>47</xdr:row>
      <xdr:rowOff>0</xdr:rowOff>
    </xdr:from>
    <xdr:to>
      <xdr:col>15</xdr:col>
      <xdr:colOff>21334</xdr:colOff>
      <xdr:row>48</xdr:row>
      <xdr:rowOff>23846</xdr:rowOff>
    </xdr:to>
    <xdr:pic>
      <xdr:nvPicPr>
        <xdr:cNvPr id="117" name="Рисунок 116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56358" y="12117917"/>
          <a:ext cx="22393" cy="235512"/>
        </a:xfrm>
        <a:prstGeom prst="rect">
          <a:avLst/>
        </a:prstGeom>
      </xdr:spPr>
    </xdr:pic>
    <xdr:clientData/>
  </xdr:twoCellAnchor>
  <xdr:twoCellAnchor>
    <xdr:from>
      <xdr:col>1</xdr:col>
      <xdr:colOff>4127500</xdr:colOff>
      <xdr:row>47</xdr:row>
      <xdr:rowOff>0</xdr:rowOff>
    </xdr:from>
    <xdr:to>
      <xdr:col>2</xdr:col>
      <xdr:colOff>21334</xdr:colOff>
      <xdr:row>48</xdr:row>
      <xdr:rowOff>23846</xdr:rowOff>
    </xdr:to>
    <xdr:pic>
      <xdr:nvPicPr>
        <xdr:cNvPr id="118" name="Рисунок 117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4950" y="11715750"/>
          <a:ext cx="19217" cy="426013"/>
        </a:xfrm>
        <a:prstGeom prst="rect">
          <a:avLst/>
        </a:prstGeom>
      </xdr:spPr>
    </xdr:pic>
    <xdr:clientData/>
  </xdr:twoCellAnchor>
  <xdr:twoCellAnchor>
    <xdr:from>
      <xdr:col>14</xdr:col>
      <xdr:colOff>4127500</xdr:colOff>
      <xdr:row>47</xdr:row>
      <xdr:rowOff>0</xdr:rowOff>
    </xdr:from>
    <xdr:to>
      <xdr:col>15</xdr:col>
      <xdr:colOff>21334</xdr:colOff>
      <xdr:row>48</xdr:row>
      <xdr:rowOff>23846</xdr:rowOff>
    </xdr:to>
    <xdr:pic>
      <xdr:nvPicPr>
        <xdr:cNvPr id="119" name="Рисунок 118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56358" y="11715750"/>
          <a:ext cx="22393" cy="426013"/>
        </a:xfrm>
        <a:prstGeom prst="rect">
          <a:avLst/>
        </a:prstGeom>
      </xdr:spPr>
    </xdr:pic>
    <xdr:clientData/>
  </xdr:twoCellAnchor>
  <xdr:twoCellAnchor>
    <xdr:from>
      <xdr:col>1</xdr:col>
      <xdr:colOff>4127500</xdr:colOff>
      <xdr:row>48</xdr:row>
      <xdr:rowOff>0</xdr:rowOff>
    </xdr:from>
    <xdr:to>
      <xdr:col>2</xdr:col>
      <xdr:colOff>21334</xdr:colOff>
      <xdr:row>49</xdr:row>
      <xdr:rowOff>23846</xdr:rowOff>
    </xdr:to>
    <xdr:pic>
      <xdr:nvPicPr>
        <xdr:cNvPr id="120" name="Рисунок 119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4950" y="12117917"/>
          <a:ext cx="19217" cy="235512"/>
        </a:xfrm>
        <a:prstGeom prst="rect">
          <a:avLst/>
        </a:prstGeom>
      </xdr:spPr>
    </xdr:pic>
    <xdr:clientData/>
  </xdr:twoCellAnchor>
  <xdr:twoCellAnchor>
    <xdr:from>
      <xdr:col>14</xdr:col>
      <xdr:colOff>4127500</xdr:colOff>
      <xdr:row>48</xdr:row>
      <xdr:rowOff>0</xdr:rowOff>
    </xdr:from>
    <xdr:to>
      <xdr:col>15</xdr:col>
      <xdr:colOff>21334</xdr:colOff>
      <xdr:row>49</xdr:row>
      <xdr:rowOff>23846</xdr:rowOff>
    </xdr:to>
    <xdr:pic>
      <xdr:nvPicPr>
        <xdr:cNvPr id="121" name="Рисунок 120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56358" y="12117917"/>
          <a:ext cx="22393" cy="235512"/>
        </a:xfrm>
        <a:prstGeom prst="rect">
          <a:avLst/>
        </a:prstGeom>
      </xdr:spPr>
    </xdr:pic>
    <xdr:clientData/>
  </xdr:twoCellAnchor>
  <xdr:twoCellAnchor>
    <xdr:from>
      <xdr:col>1</xdr:col>
      <xdr:colOff>4127500</xdr:colOff>
      <xdr:row>48</xdr:row>
      <xdr:rowOff>0</xdr:rowOff>
    </xdr:from>
    <xdr:to>
      <xdr:col>2</xdr:col>
      <xdr:colOff>21334</xdr:colOff>
      <xdr:row>49</xdr:row>
      <xdr:rowOff>23846</xdr:rowOff>
    </xdr:to>
    <xdr:pic>
      <xdr:nvPicPr>
        <xdr:cNvPr id="122" name="Рисунок 121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4950" y="11715750"/>
          <a:ext cx="19217" cy="426013"/>
        </a:xfrm>
        <a:prstGeom prst="rect">
          <a:avLst/>
        </a:prstGeom>
      </xdr:spPr>
    </xdr:pic>
    <xdr:clientData/>
  </xdr:twoCellAnchor>
  <xdr:twoCellAnchor>
    <xdr:from>
      <xdr:col>14</xdr:col>
      <xdr:colOff>4127500</xdr:colOff>
      <xdr:row>48</xdr:row>
      <xdr:rowOff>0</xdr:rowOff>
    </xdr:from>
    <xdr:to>
      <xdr:col>15</xdr:col>
      <xdr:colOff>21334</xdr:colOff>
      <xdr:row>49</xdr:row>
      <xdr:rowOff>23846</xdr:rowOff>
    </xdr:to>
    <xdr:pic>
      <xdr:nvPicPr>
        <xdr:cNvPr id="123" name="Рисунок 122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56358" y="11715750"/>
          <a:ext cx="22393" cy="426013"/>
        </a:xfrm>
        <a:prstGeom prst="rect">
          <a:avLst/>
        </a:prstGeom>
      </xdr:spPr>
    </xdr:pic>
    <xdr:clientData/>
  </xdr:twoCellAnchor>
  <xdr:twoCellAnchor>
    <xdr:from>
      <xdr:col>1</xdr:col>
      <xdr:colOff>4127500</xdr:colOff>
      <xdr:row>49</xdr:row>
      <xdr:rowOff>0</xdr:rowOff>
    </xdr:from>
    <xdr:to>
      <xdr:col>2</xdr:col>
      <xdr:colOff>21334</xdr:colOff>
      <xdr:row>50</xdr:row>
      <xdr:rowOff>23846</xdr:rowOff>
    </xdr:to>
    <xdr:pic>
      <xdr:nvPicPr>
        <xdr:cNvPr id="124" name="Рисунок 12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4950" y="12117917"/>
          <a:ext cx="19217" cy="235512"/>
        </a:xfrm>
        <a:prstGeom prst="rect">
          <a:avLst/>
        </a:prstGeom>
      </xdr:spPr>
    </xdr:pic>
    <xdr:clientData/>
  </xdr:twoCellAnchor>
  <xdr:twoCellAnchor>
    <xdr:from>
      <xdr:col>14</xdr:col>
      <xdr:colOff>4127500</xdr:colOff>
      <xdr:row>49</xdr:row>
      <xdr:rowOff>0</xdr:rowOff>
    </xdr:from>
    <xdr:to>
      <xdr:col>15</xdr:col>
      <xdr:colOff>21334</xdr:colOff>
      <xdr:row>50</xdr:row>
      <xdr:rowOff>23846</xdr:rowOff>
    </xdr:to>
    <xdr:pic>
      <xdr:nvPicPr>
        <xdr:cNvPr id="125" name="Рисунок 12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56358" y="12117917"/>
          <a:ext cx="22393" cy="235512"/>
        </a:xfrm>
        <a:prstGeom prst="rect">
          <a:avLst/>
        </a:prstGeom>
      </xdr:spPr>
    </xdr:pic>
    <xdr:clientData/>
  </xdr:twoCellAnchor>
  <xdr:twoCellAnchor>
    <xdr:from>
      <xdr:col>1</xdr:col>
      <xdr:colOff>4127500</xdr:colOff>
      <xdr:row>49</xdr:row>
      <xdr:rowOff>0</xdr:rowOff>
    </xdr:from>
    <xdr:to>
      <xdr:col>2</xdr:col>
      <xdr:colOff>21334</xdr:colOff>
      <xdr:row>50</xdr:row>
      <xdr:rowOff>23846</xdr:rowOff>
    </xdr:to>
    <xdr:pic>
      <xdr:nvPicPr>
        <xdr:cNvPr id="126" name="Рисунок 125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4950" y="11715750"/>
          <a:ext cx="19217" cy="426013"/>
        </a:xfrm>
        <a:prstGeom prst="rect">
          <a:avLst/>
        </a:prstGeom>
      </xdr:spPr>
    </xdr:pic>
    <xdr:clientData/>
  </xdr:twoCellAnchor>
  <xdr:twoCellAnchor>
    <xdr:from>
      <xdr:col>14</xdr:col>
      <xdr:colOff>4127500</xdr:colOff>
      <xdr:row>49</xdr:row>
      <xdr:rowOff>0</xdr:rowOff>
    </xdr:from>
    <xdr:to>
      <xdr:col>15</xdr:col>
      <xdr:colOff>21334</xdr:colOff>
      <xdr:row>50</xdr:row>
      <xdr:rowOff>23846</xdr:rowOff>
    </xdr:to>
    <xdr:pic>
      <xdr:nvPicPr>
        <xdr:cNvPr id="127" name="Рисунок 126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56358" y="11715750"/>
          <a:ext cx="22393" cy="426013"/>
        </a:xfrm>
        <a:prstGeom prst="rect">
          <a:avLst/>
        </a:prstGeom>
      </xdr:spPr>
    </xdr:pic>
    <xdr:clientData/>
  </xdr:twoCellAnchor>
  <xdr:twoCellAnchor>
    <xdr:from>
      <xdr:col>1</xdr:col>
      <xdr:colOff>4127500</xdr:colOff>
      <xdr:row>50</xdr:row>
      <xdr:rowOff>0</xdr:rowOff>
    </xdr:from>
    <xdr:to>
      <xdr:col>2</xdr:col>
      <xdr:colOff>21334</xdr:colOff>
      <xdr:row>51</xdr:row>
      <xdr:rowOff>23846</xdr:rowOff>
    </xdr:to>
    <xdr:pic>
      <xdr:nvPicPr>
        <xdr:cNvPr id="128" name="Рисунок 127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4950" y="12117917"/>
          <a:ext cx="19217" cy="235512"/>
        </a:xfrm>
        <a:prstGeom prst="rect">
          <a:avLst/>
        </a:prstGeom>
      </xdr:spPr>
    </xdr:pic>
    <xdr:clientData/>
  </xdr:twoCellAnchor>
  <xdr:twoCellAnchor>
    <xdr:from>
      <xdr:col>14</xdr:col>
      <xdr:colOff>4127500</xdr:colOff>
      <xdr:row>50</xdr:row>
      <xdr:rowOff>0</xdr:rowOff>
    </xdr:from>
    <xdr:to>
      <xdr:col>15</xdr:col>
      <xdr:colOff>21334</xdr:colOff>
      <xdr:row>51</xdr:row>
      <xdr:rowOff>23846</xdr:rowOff>
    </xdr:to>
    <xdr:pic>
      <xdr:nvPicPr>
        <xdr:cNvPr id="129" name="Рисунок 128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56358" y="12117917"/>
          <a:ext cx="22393" cy="235512"/>
        </a:xfrm>
        <a:prstGeom prst="rect">
          <a:avLst/>
        </a:prstGeom>
      </xdr:spPr>
    </xdr:pic>
    <xdr:clientData/>
  </xdr:twoCellAnchor>
  <xdr:twoCellAnchor>
    <xdr:from>
      <xdr:col>1</xdr:col>
      <xdr:colOff>4127500</xdr:colOff>
      <xdr:row>50</xdr:row>
      <xdr:rowOff>0</xdr:rowOff>
    </xdr:from>
    <xdr:to>
      <xdr:col>2</xdr:col>
      <xdr:colOff>21334</xdr:colOff>
      <xdr:row>51</xdr:row>
      <xdr:rowOff>23846</xdr:rowOff>
    </xdr:to>
    <xdr:pic>
      <xdr:nvPicPr>
        <xdr:cNvPr id="130" name="Рисунок 129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4950" y="11715750"/>
          <a:ext cx="19217" cy="426013"/>
        </a:xfrm>
        <a:prstGeom prst="rect">
          <a:avLst/>
        </a:prstGeom>
      </xdr:spPr>
    </xdr:pic>
    <xdr:clientData/>
  </xdr:twoCellAnchor>
  <xdr:twoCellAnchor>
    <xdr:from>
      <xdr:col>14</xdr:col>
      <xdr:colOff>4127500</xdr:colOff>
      <xdr:row>50</xdr:row>
      <xdr:rowOff>0</xdr:rowOff>
    </xdr:from>
    <xdr:to>
      <xdr:col>15</xdr:col>
      <xdr:colOff>21334</xdr:colOff>
      <xdr:row>51</xdr:row>
      <xdr:rowOff>23846</xdr:rowOff>
    </xdr:to>
    <xdr:pic>
      <xdr:nvPicPr>
        <xdr:cNvPr id="131" name="Рисунок 130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56358" y="11715750"/>
          <a:ext cx="22393" cy="426013"/>
        </a:xfrm>
        <a:prstGeom prst="rect">
          <a:avLst/>
        </a:prstGeom>
      </xdr:spPr>
    </xdr:pic>
    <xdr:clientData/>
  </xdr:twoCellAnchor>
  <xdr:twoCellAnchor>
    <xdr:from>
      <xdr:col>1</xdr:col>
      <xdr:colOff>4127500</xdr:colOff>
      <xdr:row>51</xdr:row>
      <xdr:rowOff>0</xdr:rowOff>
    </xdr:from>
    <xdr:to>
      <xdr:col>2</xdr:col>
      <xdr:colOff>21334</xdr:colOff>
      <xdr:row>52</xdr:row>
      <xdr:rowOff>23846</xdr:rowOff>
    </xdr:to>
    <xdr:pic>
      <xdr:nvPicPr>
        <xdr:cNvPr id="132" name="Рисунок 131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4950" y="12117917"/>
          <a:ext cx="19217" cy="235512"/>
        </a:xfrm>
        <a:prstGeom prst="rect">
          <a:avLst/>
        </a:prstGeom>
      </xdr:spPr>
    </xdr:pic>
    <xdr:clientData/>
  </xdr:twoCellAnchor>
  <xdr:twoCellAnchor>
    <xdr:from>
      <xdr:col>14</xdr:col>
      <xdr:colOff>4127500</xdr:colOff>
      <xdr:row>51</xdr:row>
      <xdr:rowOff>0</xdr:rowOff>
    </xdr:from>
    <xdr:to>
      <xdr:col>15</xdr:col>
      <xdr:colOff>21334</xdr:colOff>
      <xdr:row>52</xdr:row>
      <xdr:rowOff>23846</xdr:rowOff>
    </xdr:to>
    <xdr:pic>
      <xdr:nvPicPr>
        <xdr:cNvPr id="133" name="Рисунок 132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56358" y="12117917"/>
          <a:ext cx="22393" cy="235512"/>
        </a:xfrm>
        <a:prstGeom prst="rect">
          <a:avLst/>
        </a:prstGeom>
      </xdr:spPr>
    </xdr:pic>
    <xdr:clientData/>
  </xdr:twoCellAnchor>
  <xdr:twoCellAnchor>
    <xdr:from>
      <xdr:col>1</xdr:col>
      <xdr:colOff>4127500</xdr:colOff>
      <xdr:row>51</xdr:row>
      <xdr:rowOff>0</xdr:rowOff>
    </xdr:from>
    <xdr:to>
      <xdr:col>2</xdr:col>
      <xdr:colOff>21334</xdr:colOff>
      <xdr:row>52</xdr:row>
      <xdr:rowOff>23846</xdr:rowOff>
    </xdr:to>
    <xdr:pic>
      <xdr:nvPicPr>
        <xdr:cNvPr id="134" name="Рисунок 13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4950" y="11715750"/>
          <a:ext cx="19217" cy="426013"/>
        </a:xfrm>
        <a:prstGeom prst="rect">
          <a:avLst/>
        </a:prstGeom>
      </xdr:spPr>
    </xdr:pic>
    <xdr:clientData/>
  </xdr:twoCellAnchor>
  <xdr:twoCellAnchor>
    <xdr:from>
      <xdr:col>14</xdr:col>
      <xdr:colOff>4127500</xdr:colOff>
      <xdr:row>51</xdr:row>
      <xdr:rowOff>0</xdr:rowOff>
    </xdr:from>
    <xdr:to>
      <xdr:col>15</xdr:col>
      <xdr:colOff>21334</xdr:colOff>
      <xdr:row>52</xdr:row>
      <xdr:rowOff>23846</xdr:rowOff>
    </xdr:to>
    <xdr:pic>
      <xdr:nvPicPr>
        <xdr:cNvPr id="135" name="Рисунок 13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56358" y="11715750"/>
          <a:ext cx="22393" cy="426013"/>
        </a:xfrm>
        <a:prstGeom prst="rect">
          <a:avLst/>
        </a:prstGeom>
      </xdr:spPr>
    </xdr:pic>
    <xdr:clientData/>
  </xdr:twoCellAnchor>
  <xdr:twoCellAnchor>
    <xdr:from>
      <xdr:col>1</xdr:col>
      <xdr:colOff>4127500</xdr:colOff>
      <xdr:row>52</xdr:row>
      <xdr:rowOff>0</xdr:rowOff>
    </xdr:from>
    <xdr:to>
      <xdr:col>2</xdr:col>
      <xdr:colOff>21334</xdr:colOff>
      <xdr:row>53</xdr:row>
      <xdr:rowOff>23846</xdr:rowOff>
    </xdr:to>
    <xdr:pic>
      <xdr:nvPicPr>
        <xdr:cNvPr id="136" name="Рисунок 135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4950" y="12117917"/>
          <a:ext cx="19217" cy="235512"/>
        </a:xfrm>
        <a:prstGeom prst="rect">
          <a:avLst/>
        </a:prstGeom>
      </xdr:spPr>
    </xdr:pic>
    <xdr:clientData/>
  </xdr:twoCellAnchor>
  <xdr:twoCellAnchor>
    <xdr:from>
      <xdr:col>14</xdr:col>
      <xdr:colOff>4127500</xdr:colOff>
      <xdr:row>52</xdr:row>
      <xdr:rowOff>0</xdr:rowOff>
    </xdr:from>
    <xdr:to>
      <xdr:col>15</xdr:col>
      <xdr:colOff>21334</xdr:colOff>
      <xdr:row>53</xdr:row>
      <xdr:rowOff>23846</xdr:rowOff>
    </xdr:to>
    <xdr:pic>
      <xdr:nvPicPr>
        <xdr:cNvPr id="137" name="Рисунок 136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56358" y="12117917"/>
          <a:ext cx="22393" cy="235512"/>
        </a:xfrm>
        <a:prstGeom prst="rect">
          <a:avLst/>
        </a:prstGeom>
      </xdr:spPr>
    </xdr:pic>
    <xdr:clientData/>
  </xdr:twoCellAnchor>
  <xdr:twoCellAnchor>
    <xdr:from>
      <xdr:col>1</xdr:col>
      <xdr:colOff>4127500</xdr:colOff>
      <xdr:row>52</xdr:row>
      <xdr:rowOff>0</xdr:rowOff>
    </xdr:from>
    <xdr:to>
      <xdr:col>2</xdr:col>
      <xdr:colOff>21334</xdr:colOff>
      <xdr:row>53</xdr:row>
      <xdr:rowOff>23846</xdr:rowOff>
    </xdr:to>
    <xdr:pic>
      <xdr:nvPicPr>
        <xdr:cNvPr id="138" name="Рисунок 137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4950" y="11715750"/>
          <a:ext cx="19217" cy="426013"/>
        </a:xfrm>
        <a:prstGeom prst="rect">
          <a:avLst/>
        </a:prstGeom>
      </xdr:spPr>
    </xdr:pic>
    <xdr:clientData/>
  </xdr:twoCellAnchor>
  <xdr:twoCellAnchor>
    <xdr:from>
      <xdr:col>14</xdr:col>
      <xdr:colOff>4127500</xdr:colOff>
      <xdr:row>52</xdr:row>
      <xdr:rowOff>0</xdr:rowOff>
    </xdr:from>
    <xdr:to>
      <xdr:col>15</xdr:col>
      <xdr:colOff>21334</xdr:colOff>
      <xdr:row>53</xdr:row>
      <xdr:rowOff>23846</xdr:rowOff>
    </xdr:to>
    <xdr:pic>
      <xdr:nvPicPr>
        <xdr:cNvPr id="139" name="Рисунок 138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56358" y="11715750"/>
          <a:ext cx="22393" cy="426013"/>
        </a:xfrm>
        <a:prstGeom prst="rect">
          <a:avLst/>
        </a:prstGeom>
      </xdr:spPr>
    </xdr:pic>
    <xdr:clientData/>
  </xdr:twoCellAnchor>
  <xdr:twoCellAnchor>
    <xdr:from>
      <xdr:col>1</xdr:col>
      <xdr:colOff>4127500</xdr:colOff>
      <xdr:row>53</xdr:row>
      <xdr:rowOff>0</xdr:rowOff>
    </xdr:from>
    <xdr:to>
      <xdr:col>2</xdr:col>
      <xdr:colOff>21334</xdr:colOff>
      <xdr:row>54</xdr:row>
      <xdr:rowOff>23846</xdr:rowOff>
    </xdr:to>
    <xdr:pic>
      <xdr:nvPicPr>
        <xdr:cNvPr id="140" name="Рисунок 139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4950" y="12117917"/>
          <a:ext cx="19217" cy="235512"/>
        </a:xfrm>
        <a:prstGeom prst="rect">
          <a:avLst/>
        </a:prstGeom>
      </xdr:spPr>
    </xdr:pic>
    <xdr:clientData/>
  </xdr:twoCellAnchor>
  <xdr:twoCellAnchor>
    <xdr:from>
      <xdr:col>14</xdr:col>
      <xdr:colOff>4127500</xdr:colOff>
      <xdr:row>53</xdr:row>
      <xdr:rowOff>0</xdr:rowOff>
    </xdr:from>
    <xdr:to>
      <xdr:col>15</xdr:col>
      <xdr:colOff>21334</xdr:colOff>
      <xdr:row>54</xdr:row>
      <xdr:rowOff>23846</xdr:rowOff>
    </xdr:to>
    <xdr:pic>
      <xdr:nvPicPr>
        <xdr:cNvPr id="141" name="Рисунок 140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56358" y="12117917"/>
          <a:ext cx="22393" cy="235512"/>
        </a:xfrm>
        <a:prstGeom prst="rect">
          <a:avLst/>
        </a:prstGeom>
      </xdr:spPr>
    </xdr:pic>
    <xdr:clientData/>
  </xdr:twoCellAnchor>
  <xdr:twoCellAnchor>
    <xdr:from>
      <xdr:col>1</xdr:col>
      <xdr:colOff>4127500</xdr:colOff>
      <xdr:row>53</xdr:row>
      <xdr:rowOff>0</xdr:rowOff>
    </xdr:from>
    <xdr:to>
      <xdr:col>2</xdr:col>
      <xdr:colOff>21334</xdr:colOff>
      <xdr:row>54</xdr:row>
      <xdr:rowOff>23846</xdr:rowOff>
    </xdr:to>
    <xdr:pic>
      <xdr:nvPicPr>
        <xdr:cNvPr id="142" name="Рисунок 141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4950" y="11715750"/>
          <a:ext cx="19217" cy="426013"/>
        </a:xfrm>
        <a:prstGeom prst="rect">
          <a:avLst/>
        </a:prstGeom>
      </xdr:spPr>
    </xdr:pic>
    <xdr:clientData/>
  </xdr:twoCellAnchor>
  <xdr:twoCellAnchor>
    <xdr:from>
      <xdr:col>14</xdr:col>
      <xdr:colOff>4127500</xdr:colOff>
      <xdr:row>53</xdr:row>
      <xdr:rowOff>0</xdr:rowOff>
    </xdr:from>
    <xdr:to>
      <xdr:col>15</xdr:col>
      <xdr:colOff>21334</xdr:colOff>
      <xdr:row>54</xdr:row>
      <xdr:rowOff>23846</xdr:rowOff>
    </xdr:to>
    <xdr:pic>
      <xdr:nvPicPr>
        <xdr:cNvPr id="143" name="Рисунок 142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56358" y="11715750"/>
          <a:ext cx="22393" cy="426013"/>
        </a:xfrm>
        <a:prstGeom prst="rect">
          <a:avLst/>
        </a:prstGeom>
      </xdr:spPr>
    </xdr:pic>
    <xdr:clientData/>
  </xdr:twoCellAnchor>
  <xdr:twoCellAnchor>
    <xdr:from>
      <xdr:col>1</xdr:col>
      <xdr:colOff>4127500</xdr:colOff>
      <xdr:row>54</xdr:row>
      <xdr:rowOff>0</xdr:rowOff>
    </xdr:from>
    <xdr:to>
      <xdr:col>2</xdr:col>
      <xdr:colOff>21334</xdr:colOff>
      <xdr:row>55</xdr:row>
      <xdr:rowOff>23846</xdr:rowOff>
    </xdr:to>
    <xdr:pic>
      <xdr:nvPicPr>
        <xdr:cNvPr id="144" name="Рисунок 14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4950" y="12117917"/>
          <a:ext cx="19217" cy="235512"/>
        </a:xfrm>
        <a:prstGeom prst="rect">
          <a:avLst/>
        </a:prstGeom>
      </xdr:spPr>
    </xdr:pic>
    <xdr:clientData/>
  </xdr:twoCellAnchor>
  <xdr:twoCellAnchor>
    <xdr:from>
      <xdr:col>14</xdr:col>
      <xdr:colOff>4127500</xdr:colOff>
      <xdr:row>54</xdr:row>
      <xdr:rowOff>0</xdr:rowOff>
    </xdr:from>
    <xdr:to>
      <xdr:col>15</xdr:col>
      <xdr:colOff>21334</xdr:colOff>
      <xdr:row>55</xdr:row>
      <xdr:rowOff>23846</xdr:rowOff>
    </xdr:to>
    <xdr:pic>
      <xdr:nvPicPr>
        <xdr:cNvPr id="145" name="Рисунок 14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56358" y="12117917"/>
          <a:ext cx="22393" cy="235512"/>
        </a:xfrm>
        <a:prstGeom prst="rect">
          <a:avLst/>
        </a:prstGeom>
      </xdr:spPr>
    </xdr:pic>
    <xdr:clientData/>
  </xdr:twoCellAnchor>
  <xdr:twoCellAnchor>
    <xdr:from>
      <xdr:col>1</xdr:col>
      <xdr:colOff>4127500</xdr:colOff>
      <xdr:row>54</xdr:row>
      <xdr:rowOff>0</xdr:rowOff>
    </xdr:from>
    <xdr:to>
      <xdr:col>2</xdr:col>
      <xdr:colOff>21334</xdr:colOff>
      <xdr:row>55</xdr:row>
      <xdr:rowOff>23846</xdr:rowOff>
    </xdr:to>
    <xdr:pic>
      <xdr:nvPicPr>
        <xdr:cNvPr id="146" name="Рисунок 145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4950" y="11715750"/>
          <a:ext cx="19217" cy="426013"/>
        </a:xfrm>
        <a:prstGeom prst="rect">
          <a:avLst/>
        </a:prstGeom>
      </xdr:spPr>
    </xdr:pic>
    <xdr:clientData/>
  </xdr:twoCellAnchor>
  <xdr:twoCellAnchor>
    <xdr:from>
      <xdr:col>14</xdr:col>
      <xdr:colOff>4127500</xdr:colOff>
      <xdr:row>54</xdr:row>
      <xdr:rowOff>0</xdr:rowOff>
    </xdr:from>
    <xdr:to>
      <xdr:col>15</xdr:col>
      <xdr:colOff>21334</xdr:colOff>
      <xdr:row>55</xdr:row>
      <xdr:rowOff>23846</xdr:rowOff>
    </xdr:to>
    <xdr:pic>
      <xdr:nvPicPr>
        <xdr:cNvPr id="147" name="Рисунок 146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56358" y="11715750"/>
          <a:ext cx="22393" cy="426013"/>
        </a:xfrm>
        <a:prstGeom prst="rect">
          <a:avLst/>
        </a:prstGeom>
      </xdr:spPr>
    </xdr:pic>
    <xdr:clientData/>
  </xdr:twoCellAnchor>
  <xdr:twoCellAnchor>
    <xdr:from>
      <xdr:col>1</xdr:col>
      <xdr:colOff>4127500</xdr:colOff>
      <xdr:row>55</xdr:row>
      <xdr:rowOff>0</xdr:rowOff>
    </xdr:from>
    <xdr:to>
      <xdr:col>2</xdr:col>
      <xdr:colOff>21334</xdr:colOff>
      <xdr:row>56</xdr:row>
      <xdr:rowOff>23846</xdr:rowOff>
    </xdr:to>
    <xdr:pic>
      <xdr:nvPicPr>
        <xdr:cNvPr id="148" name="Рисунок 147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4950" y="12117917"/>
          <a:ext cx="19217" cy="235512"/>
        </a:xfrm>
        <a:prstGeom prst="rect">
          <a:avLst/>
        </a:prstGeom>
      </xdr:spPr>
    </xdr:pic>
    <xdr:clientData/>
  </xdr:twoCellAnchor>
  <xdr:twoCellAnchor>
    <xdr:from>
      <xdr:col>14</xdr:col>
      <xdr:colOff>4127500</xdr:colOff>
      <xdr:row>55</xdr:row>
      <xdr:rowOff>0</xdr:rowOff>
    </xdr:from>
    <xdr:to>
      <xdr:col>15</xdr:col>
      <xdr:colOff>21334</xdr:colOff>
      <xdr:row>56</xdr:row>
      <xdr:rowOff>23846</xdr:rowOff>
    </xdr:to>
    <xdr:pic>
      <xdr:nvPicPr>
        <xdr:cNvPr id="149" name="Рисунок 148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56358" y="12117917"/>
          <a:ext cx="22393" cy="235512"/>
        </a:xfrm>
        <a:prstGeom prst="rect">
          <a:avLst/>
        </a:prstGeom>
      </xdr:spPr>
    </xdr:pic>
    <xdr:clientData/>
  </xdr:twoCellAnchor>
  <xdr:twoCellAnchor>
    <xdr:from>
      <xdr:col>1</xdr:col>
      <xdr:colOff>4127500</xdr:colOff>
      <xdr:row>55</xdr:row>
      <xdr:rowOff>0</xdr:rowOff>
    </xdr:from>
    <xdr:to>
      <xdr:col>2</xdr:col>
      <xdr:colOff>21334</xdr:colOff>
      <xdr:row>56</xdr:row>
      <xdr:rowOff>23846</xdr:rowOff>
    </xdr:to>
    <xdr:pic>
      <xdr:nvPicPr>
        <xdr:cNvPr id="150" name="Рисунок 149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4950" y="11715750"/>
          <a:ext cx="19217" cy="426013"/>
        </a:xfrm>
        <a:prstGeom prst="rect">
          <a:avLst/>
        </a:prstGeom>
      </xdr:spPr>
    </xdr:pic>
    <xdr:clientData/>
  </xdr:twoCellAnchor>
  <xdr:twoCellAnchor>
    <xdr:from>
      <xdr:col>14</xdr:col>
      <xdr:colOff>4127500</xdr:colOff>
      <xdr:row>55</xdr:row>
      <xdr:rowOff>0</xdr:rowOff>
    </xdr:from>
    <xdr:to>
      <xdr:col>15</xdr:col>
      <xdr:colOff>21334</xdr:colOff>
      <xdr:row>56</xdr:row>
      <xdr:rowOff>23846</xdr:rowOff>
    </xdr:to>
    <xdr:pic>
      <xdr:nvPicPr>
        <xdr:cNvPr id="151" name="Рисунок 150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56358" y="11715750"/>
          <a:ext cx="22393" cy="426013"/>
        </a:xfrm>
        <a:prstGeom prst="rect">
          <a:avLst/>
        </a:prstGeom>
      </xdr:spPr>
    </xdr:pic>
    <xdr:clientData/>
  </xdr:twoCellAnchor>
  <xdr:twoCellAnchor>
    <xdr:from>
      <xdr:col>1</xdr:col>
      <xdr:colOff>4127500</xdr:colOff>
      <xdr:row>56</xdr:row>
      <xdr:rowOff>0</xdr:rowOff>
    </xdr:from>
    <xdr:to>
      <xdr:col>2</xdr:col>
      <xdr:colOff>21334</xdr:colOff>
      <xdr:row>57</xdr:row>
      <xdr:rowOff>23846</xdr:rowOff>
    </xdr:to>
    <xdr:pic>
      <xdr:nvPicPr>
        <xdr:cNvPr id="152" name="Рисунок 151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4950" y="12117917"/>
          <a:ext cx="19217" cy="235512"/>
        </a:xfrm>
        <a:prstGeom prst="rect">
          <a:avLst/>
        </a:prstGeom>
      </xdr:spPr>
    </xdr:pic>
    <xdr:clientData/>
  </xdr:twoCellAnchor>
  <xdr:twoCellAnchor>
    <xdr:from>
      <xdr:col>14</xdr:col>
      <xdr:colOff>4127500</xdr:colOff>
      <xdr:row>56</xdr:row>
      <xdr:rowOff>0</xdr:rowOff>
    </xdr:from>
    <xdr:to>
      <xdr:col>15</xdr:col>
      <xdr:colOff>21334</xdr:colOff>
      <xdr:row>57</xdr:row>
      <xdr:rowOff>23846</xdr:rowOff>
    </xdr:to>
    <xdr:pic>
      <xdr:nvPicPr>
        <xdr:cNvPr id="153" name="Рисунок 152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56358" y="12117917"/>
          <a:ext cx="22393" cy="235512"/>
        </a:xfrm>
        <a:prstGeom prst="rect">
          <a:avLst/>
        </a:prstGeom>
      </xdr:spPr>
    </xdr:pic>
    <xdr:clientData/>
  </xdr:twoCellAnchor>
  <xdr:twoCellAnchor>
    <xdr:from>
      <xdr:col>1</xdr:col>
      <xdr:colOff>4127500</xdr:colOff>
      <xdr:row>56</xdr:row>
      <xdr:rowOff>0</xdr:rowOff>
    </xdr:from>
    <xdr:to>
      <xdr:col>2</xdr:col>
      <xdr:colOff>21334</xdr:colOff>
      <xdr:row>57</xdr:row>
      <xdr:rowOff>23846</xdr:rowOff>
    </xdr:to>
    <xdr:pic>
      <xdr:nvPicPr>
        <xdr:cNvPr id="154" name="Рисунок 15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4950" y="11715750"/>
          <a:ext cx="19217" cy="426013"/>
        </a:xfrm>
        <a:prstGeom prst="rect">
          <a:avLst/>
        </a:prstGeom>
      </xdr:spPr>
    </xdr:pic>
    <xdr:clientData/>
  </xdr:twoCellAnchor>
  <xdr:twoCellAnchor>
    <xdr:from>
      <xdr:col>14</xdr:col>
      <xdr:colOff>4127500</xdr:colOff>
      <xdr:row>56</xdr:row>
      <xdr:rowOff>0</xdr:rowOff>
    </xdr:from>
    <xdr:to>
      <xdr:col>15</xdr:col>
      <xdr:colOff>21334</xdr:colOff>
      <xdr:row>57</xdr:row>
      <xdr:rowOff>23846</xdr:rowOff>
    </xdr:to>
    <xdr:pic>
      <xdr:nvPicPr>
        <xdr:cNvPr id="155" name="Рисунок 15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56358" y="11715750"/>
          <a:ext cx="22393" cy="426013"/>
        </a:xfrm>
        <a:prstGeom prst="rect">
          <a:avLst/>
        </a:prstGeom>
      </xdr:spPr>
    </xdr:pic>
    <xdr:clientData/>
  </xdr:twoCellAnchor>
  <xdr:twoCellAnchor>
    <xdr:from>
      <xdr:col>1</xdr:col>
      <xdr:colOff>4127500</xdr:colOff>
      <xdr:row>57</xdr:row>
      <xdr:rowOff>0</xdr:rowOff>
    </xdr:from>
    <xdr:to>
      <xdr:col>2</xdr:col>
      <xdr:colOff>21334</xdr:colOff>
      <xdr:row>58</xdr:row>
      <xdr:rowOff>23846</xdr:rowOff>
    </xdr:to>
    <xdr:pic>
      <xdr:nvPicPr>
        <xdr:cNvPr id="156" name="Рисунок 155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4950" y="12117917"/>
          <a:ext cx="19217" cy="235512"/>
        </a:xfrm>
        <a:prstGeom prst="rect">
          <a:avLst/>
        </a:prstGeom>
      </xdr:spPr>
    </xdr:pic>
    <xdr:clientData/>
  </xdr:twoCellAnchor>
  <xdr:twoCellAnchor>
    <xdr:from>
      <xdr:col>14</xdr:col>
      <xdr:colOff>4127500</xdr:colOff>
      <xdr:row>57</xdr:row>
      <xdr:rowOff>0</xdr:rowOff>
    </xdr:from>
    <xdr:to>
      <xdr:col>15</xdr:col>
      <xdr:colOff>21334</xdr:colOff>
      <xdr:row>58</xdr:row>
      <xdr:rowOff>23846</xdr:rowOff>
    </xdr:to>
    <xdr:pic>
      <xdr:nvPicPr>
        <xdr:cNvPr id="157" name="Рисунок 156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56358" y="12117917"/>
          <a:ext cx="22393" cy="235512"/>
        </a:xfrm>
        <a:prstGeom prst="rect">
          <a:avLst/>
        </a:prstGeom>
      </xdr:spPr>
    </xdr:pic>
    <xdr:clientData/>
  </xdr:twoCellAnchor>
  <xdr:twoCellAnchor>
    <xdr:from>
      <xdr:col>1</xdr:col>
      <xdr:colOff>4127500</xdr:colOff>
      <xdr:row>57</xdr:row>
      <xdr:rowOff>0</xdr:rowOff>
    </xdr:from>
    <xdr:to>
      <xdr:col>2</xdr:col>
      <xdr:colOff>21334</xdr:colOff>
      <xdr:row>58</xdr:row>
      <xdr:rowOff>23846</xdr:rowOff>
    </xdr:to>
    <xdr:pic>
      <xdr:nvPicPr>
        <xdr:cNvPr id="158" name="Рисунок 157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4950" y="11715750"/>
          <a:ext cx="19217" cy="426013"/>
        </a:xfrm>
        <a:prstGeom prst="rect">
          <a:avLst/>
        </a:prstGeom>
      </xdr:spPr>
    </xdr:pic>
    <xdr:clientData/>
  </xdr:twoCellAnchor>
  <xdr:twoCellAnchor>
    <xdr:from>
      <xdr:col>14</xdr:col>
      <xdr:colOff>4127500</xdr:colOff>
      <xdr:row>57</xdr:row>
      <xdr:rowOff>0</xdr:rowOff>
    </xdr:from>
    <xdr:to>
      <xdr:col>15</xdr:col>
      <xdr:colOff>21334</xdr:colOff>
      <xdr:row>58</xdr:row>
      <xdr:rowOff>23846</xdr:rowOff>
    </xdr:to>
    <xdr:pic>
      <xdr:nvPicPr>
        <xdr:cNvPr id="159" name="Рисунок 158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56358" y="11715750"/>
          <a:ext cx="22393" cy="426013"/>
        </a:xfrm>
        <a:prstGeom prst="rect">
          <a:avLst/>
        </a:prstGeom>
      </xdr:spPr>
    </xdr:pic>
    <xdr:clientData/>
  </xdr:twoCellAnchor>
  <xdr:twoCellAnchor>
    <xdr:from>
      <xdr:col>1</xdr:col>
      <xdr:colOff>4127500</xdr:colOff>
      <xdr:row>58</xdr:row>
      <xdr:rowOff>0</xdr:rowOff>
    </xdr:from>
    <xdr:to>
      <xdr:col>2</xdr:col>
      <xdr:colOff>21334</xdr:colOff>
      <xdr:row>59</xdr:row>
      <xdr:rowOff>23846</xdr:rowOff>
    </xdr:to>
    <xdr:pic>
      <xdr:nvPicPr>
        <xdr:cNvPr id="160" name="Рисунок 159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4950" y="12117917"/>
          <a:ext cx="19217" cy="235512"/>
        </a:xfrm>
        <a:prstGeom prst="rect">
          <a:avLst/>
        </a:prstGeom>
      </xdr:spPr>
    </xdr:pic>
    <xdr:clientData/>
  </xdr:twoCellAnchor>
  <xdr:twoCellAnchor>
    <xdr:from>
      <xdr:col>14</xdr:col>
      <xdr:colOff>4127500</xdr:colOff>
      <xdr:row>58</xdr:row>
      <xdr:rowOff>0</xdr:rowOff>
    </xdr:from>
    <xdr:to>
      <xdr:col>15</xdr:col>
      <xdr:colOff>21334</xdr:colOff>
      <xdr:row>59</xdr:row>
      <xdr:rowOff>23846</xdr:rowOff>
    </xdr:to>
    <xdr:pic>
      <xdr:nvPicPr>
        <xdr:cNvPr id="161" name="Рисунок 160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56358" y="12117917"/>
          <a:ext cx="22393" cy="235512"/>
        </a:xfrm>
        <a:prstGeom prst="rect">
          <a:avLst/>
        </a:prstGeom>
      </xdr:spPr>
    </xdr:pic>
    <xdr:clientData/>
  </xdr:twoCellAnchor>
  <xdr:twoCellAnchor>
    <xdr:from>
      <xdr:col>1</xdr:col>
      <xdr:colOff>4127500</xdr:colOff>
      <xdr:row>58</xdr:row>
      <xdr:rowOff>0</xdr:rowOff>
    </xdr:from>
    <xdr:to>
      <xdr:col>2</xdr:col>
      <xdr:colOff>21334</xdr:colOff>
      <xdr:row>59</xdr:row>
      <xdr:rowOff>23846</xdr:rowOff>
    </xdr:to>
    <xdr:pic>
      <xdr:nvPicPr>
        <xdr:cNvPr id="162" name="Рисунок 161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4950" y="11715750"/>
          <a:ext cx="19217" cy="426013"/>
        </a:xfrm>
        <a:prstGeom prst="rect">
          <a:avLst/>
        </a:prstGeom>
      </xdr:spPr>
    </xdr:pic>
    <xdr:clientData/>
  </xdr:twoCellAnchor>
  <xdr:twoCellAnchor>
    <xdr:from>
      <xdr:col>14</xdr:col>
      <xdr:colOff>4127500</xdr:colOff>
      <xdr:row>58</xdr:row>
      <xdr:rowOff>0</xdr:rowOff>
    </xdr:from>
    <xdr:to>
      <xdr:col>15</xdr:col>
      <xdr:colOff>21334</xdr:colOff>
      <xdr:row>59</xdr:row>
      <xdr:rowOff>23846</xdr:rowOff>
    </xdr:to>
    <xdr:pic>
      <xdr:nvPicPr>
        <xdr:cNvPr id="163" name="Рисунок 162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56358" y="11715750"/>
          <a:ext cx="22393" cy="426013"/>
        </a:xfrm>
        <a:prstGeom prst="rect">
          <a:avLst/>
        </a:prstGeom>
      </xdr:spPr>
    </xdr:pic>
    <xdr:clientData/>
  </xdr:twoCellAnchor>
  <xdr:twoCellAnchor>
    <xdr:from>
      <xdr:col>1</xdr:col>
      <xdr:colOff>4127500</xdr:colOff>
      <xdr:row>59</xdr:row>
      <xdr:rowOff>0</xdr:rowOff>
    </xdr:from>
    <xdr:to>
      <xdr:col>2</xdr:col>
      <xdr:colOff>21334</xdr:colOff>
      <xdr:row>60</xdr:row>
      <xdr:rowOff>23846</xdr:rowOff>
    </xdr:to>
    <xdr:pic>
      <xdr:nvPicPr>
        <xdr:cNvPr id="164" name="Рисунок 16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4950" y="12117917"/>
          <a:ext cx="19217" cy="235512"/>
        </a:xfrm>
        <a:prstGeom prst="rect">
          <a:avLst/>
        </a:prstGeom>
      </xdr:spPr>
    </xdr:pic>
    <xdr:clientData/>
  </xdr:twoCellAnchor>
  <xdr:twoCellAnchor>
    <xdr:from>
      <xdr:col>14</xdr:col>
      <xdr:colOff>4127500</xdr:colOff>
      <xdr:row>59</xdr:row>
      <xdr:rowOff>0</xdr:rowOff>
    </xdr:from>
    <xdr:to>
      <xdr:col>15</xdr:col>
      <xdr:colOff>21334</xdr:colOff>
      <xdr:row>60</xdr:row>
      <xdr:rowOff>23846</xdr:rowOff>
    </xdr:to>
    <xdr:pic>
      <xdr:nvPicPr>
        <xdr:cNvPr id="165" name="Рисунок 16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56358" y="12117917"/>
          <a:ext cx="22393" cy="235512"/>
        </a:xfrm>
        <a:prstGeom prst="rect">
          <a:avLst/>
        </a:prstGeom>
      </xdr:spPr>
    </xdr:pic>
    <xdr:clientData/>
  </xdr:twoCellAnchor>
  <xdr:twoCellAnchor>
    <xdr:from>
      <xdr:col>1</xdr:col>
      <xdr:colOff>4127500</xdr:colOff>
      <xdr:row>59</xdr:row>
      <xdr:rowOff>0</xdr:rowOff>
    </xdr:from>
    <xdr:to>
      <xdr:col>2</xdr:col>
      <xdr:colOff>21334</xdr:colOff>
      <xdr:row>60</xdr:row>
      <xdr:rowOff>23846</xdr:rowOff>
    </xdr:to>
    <xdr:pic>
      <xdr:nvPicPr>
        <xdr:cNvPr id="166" name="Рисунок 165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4950" y="11715750"/>
          <a:ext cx="19217" cy="426013"/>
        </a:xfrm>
        <a:prstGeom prst="rect">
          <a:avLst/>
        </a:prstGeom>
      </xdr:spPr>
    </xdr:pic>
    <xdr:clientData/>
  </xdr:twoCellAnchor>
  <xdr:twoCellAnchor>
    <xdr:from>
      <xdr:col>14</xdr:col>
      <xdr:colOff>4127500</xdr:colOff>
      <xdr:row>59</xdr:row>
      <xdr:rowOff>0</xdr:rowOff>
    </xdr:from>
    <xdr:to>
      <xdr:col>15</xdr:col>
      <xdr:colOff>21334</xdr:colOff>
      <xdr:row>60</xdr:row>
      <xdr:rowOff>23846</xdr:rowOff>
    </xdr:to>
    <xdr:pic>
      <xdr:nvPicPr>
        <xdr:cNvPr id="167" name="Рисунок 166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56358" y="11715750"/>
          <a:ext cx="22393" cy="426013"/>
        </a:xfrm>
        <a:prstGeom prst="rect">
          <a:avLst/>
        </a:prstGeom>
      </xdr:spPr>
    </xdr:pic>
    <xdr:clientData/>
  </xdr:twoCellAnchor>
  <xdr:twoCellAnchor>
    <xdr:from>
      <xdr:col>1</xdr:col>
      <xdr:colOff>4127500</xdr:colOff>
      <xdr:row>60</xdr:row>
      <xdr:rowOff>0</xdr:rowOff>
    </xdr:from>
    <xdr:to>
      <xdr:col>2</xdr:col>
      <xdr:colOff>21334</xdr:colOff>
      <xdr:row>61</xdr:row>
      <xdr:rowOff>23846</xdr:rowOff>
    </xdr:to>
    <xdr:pic>
      <xdr:nvPicPr>
        <xdr:cNvPr id="168" name="Рисунок 167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4950" y="12117917"/>
          <a:ext cx="19217" cy="235512"/>
        </a:xfrm>
        <a:prstGeom prst="rect">
          <a:avLst/>
        </a:prstGeom>
      </xdr:spPr>
    </xdr:pic>
    <xdr:clientData/>
  </xdr:twoCellAnchor>
  <xdr:twoCellAnchor>
    <xdr:from>
      <xdr:col>14</xdr:col>
      <xdr:colOff>4127500</xdr:colOff>
      <xdr:row>60</xdr:row>
      <xdr:rowOff>0</xdr:rowOff>
    </xdr:from>
    <xdr:to>
      <xdr:col>15</xdr:col>
      <xdr:colOff>21334</xdr:colOff>
      <xdr:row>61</xdr:row>
      <xdr:rowOff>23846</xdr:rowOff>
    </xdr:to>
    <xdr:pic>
      <xdr:nvPicPr>
        <xdr:cNvPr id="169" name="Рисунок 168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56358" y="12117917"/>
          <a:ext cx="22393" cy="235512"/>
        </a:xfrm>
        <a:prstGeom prst="rect">
          <a:avLst/>
        </a:prstGeom>
      </xdr:spPr>
    </xdr:pic>
    <xdr:clientData/>
  </xdr:twoCellAnchor>
  <xdr:twoCellAnchor>
    <xdr:from>
      <xdr:col>1</xdr:col>
      <xdr:colOff>4127500</xdr:colOff>
      <xdr:row>60</xdr:row>
      <xdr:rowOff>0</xdr:rowOff>
    </xdr:from>
    <xdr:to>
      <xdr:col>2</xdr:col>
      <xdr:colOff>21334</xdr:colOff>
      <xdr:row>61</xdr:row>
      <xdr:rowOff>23846</xdr:rowOff>
    </xdr:to>
    <xdr:pic>
      <xdr:nvPicPr>
        <xdr:cNvPr id="170" name="Рисунок 169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4950" y="11715750"/>
          <a:ext cx="19217" cy="426013"/>
        </a:xfrm>
        <a:prstGeom prst="rect">
          <a:avLst/>
        </a:prstGeom>
      </xdr:spPr>
    </xdr:pic>
    <xdr:clientData/>
  </xdr:twoCellAnchor>
  <xdr:twoCellAnchor>
    <xdr:from>
      <xdr:col>14</xdr:col>
      <xdr:colOff>4127500</xdr:colOff>
      <xdr:row>60</xdr:row>
      <xdr:rowOff>0</xdr:rowOff>
    </xdr:from>
    <xdr:to>
      <xdr:col>15</xdr:col>
      <xdr:colOff>21334</xdr:colOff>
      <xdr:row>61</xdr:row>
      <xdr:rowOff>23846</xdr:rowOff>
    </xdr:to>
    <xdr:pic>
      <xdr:nvPicPr>
        <xdr:cNvPr id="171" name="Рисунок 170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56358" y="11715750"/>
          <a:ext cx="22393" cy="426013"/>
        </a:xfrm>
        <a:prstGeom prst="rect">
          <a:avLst/>
        </a:prstGeom>
      </xdr:spPr>
    </xdr:pic>
    <xdr:clientData/>
  </xdr:twoCellAnchor>
  <xdr:twoCellAnchor>
    <xdr:from>
      <xdr:col>1</xdr:col>
      <xdr:colOff>4127500</xdr:colOff>
      <xdr:row>61</xdr:row>
      <xdr:rowOff>0</xdr:rowOff>
    </xdr:from>
    <xdr:to>
      <xdr:col>2</xdr:col>
      <xdr:colOff>21334</xdr:colOff>
      <xdr:row>62</xdr:row>
      <xdr:rowOff>23846</xdr:rowOff>
    </xdr:to>
    <xdr:pic>
      <xdr:nvPicPr>
        <xdr:cNvPr id="172" name="Рисунок 171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4950" y="12117917"/>
          <a:ext cx="19217" cy="235512"/>
        </a:xfrm>
        <a:prstGeom prst="rect">
          <a:avLst/>
        </a:prstGeom>
      </xdr:spPr>
    </xdr:pic>
    <xdr:clientData/>
  </xdr:twoCellAnchor>
  <xdr:twoCellAnchor>
    <xdr:from>
      <xdr:col>14</xdr:col>
      <xdr:colOff>4127500</xdr:colOff>
      <xdr:row>61</xdr:row>
      <xdr:rowOff>0</xdr:rowOff>
    </xdr:from>
    <xdr:to>
      <xdr:col>15</xdr:col>
      <xdr:colOff>21334</xdr:colOff>
      <xdr:row>62</xdr:row>
      <xdr:rowOff>23846</xdr:rowOff>
    </xdr:to>
    <xdr:pic>
      <xdr:nvPicPr>
        <xdr:cNvPr id="173" name="Рисунок 172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56358" y="12117917"/>
          <a:ext cx="22393" cy="235512"/>
        </a:xfrm>
        <a:prstGeom prst="rect">
          <a:avLst/>
        </a:prstGeom>
      </xdr:spPr>
    </xdr:pic>
    <xdr:clientData/>
  </xdr:twoCellAnchor>
  <xdr:twoCellAnchor>
    <xdr:from>
      <xdr:col>1</xdr:col>
      <xdr:colOff>4127500</xdr:colOff>
      <xdr:row>61</xdr:row>
      <xdr:rowOff>0</xdr:rowOff>
    </xdr:from>
    <xdr:to>
      <xdr:col>2</xdr:col>
      <xdr:colOff>21334</xdr:colOff>
      <xdr:row>62</xdr:row>
      <xdr:rowOff>23846</xdr:rowOff>
    </xdr:to>
    <xdr:pic>
      <xdr:nvPicPr>
        <xdr:cNvPr id="174" name="Рисунок 17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4950" y="11715750"/>
          <a:ext cx="19217" cy="426013"/>
        </a:xfrm>
        <a:prstGeom prst="rect">
          <a:avLst/>
        </a:prstGeom>
      </xdr:spPr>
    </xdr:pic>
    <xdr:clientData/>
  </xdr:twoCellAnchor>
  <xdr:twoCellAnchor>
    <xdr:from>
      <xdr:col>14</xdr:col>
      <xdr:colOff>4127500</xdr:colOff>
      <xdr:row>61</xdr:row>
      <xdr:rowOff>0</xdr:rowOff>
    </xdr:from>
    <xdr:to>
      <xdr:col>15</xdr:col>
      <xdr:colOff>21334</xdr:colOff>
      <xdr:row>62</xdr:row>
      <xdr:rowOff>23846</xdr:rowOff>
    </xdr:to>
    <xdr:pic>
      <xdr:nvPicPr>
        <xdr:cNvPr id="175" name="Рисунок 17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56358" y="11715750"/>
          <a:ext cx="22393" cy="426013"/>
        </a:xfrm>
        <a:prstGeom prst="rect">
          <a:avLst/>
        </a:prstGeom>
      </xdr:spPr>
    </xdr:pic>
    <xdr:clientData/>
  </xdr:twoCellAnchor>
  <xdr:twoCellAnchor>
    <xdr:from>
      <xdr:col>1</xdr:col>
      <xdr:colOff>4127500</xdr:colOff>
      <xdr:row>62</xdr:row>
      <xdr:rowOff>0</xdr:rowOff>
    </xdr:from>
    <xdr:to>
      <xdr:col>2</xdr:col>
      <xdr:colOff>21334</xdr:colOff>
      <xdr:row>63</xdr:row>
      <xdr:rowOff>23846</xdr:rowOff>
    </xdr:to>
    <xdr:pic>
      <xdr:nvPicPr>
        <xdr:cNvPr id="176" name="Рисунок 175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4950" y="12117917"/>
          <a:ext cx="19217" cy="235512"/>
        </a:xfrm>
        <a:prstGeom prst="rect">
          <a:avLst/>
        </a:prstGeom>
      </xdr:spPr>
    </xdr:pic>
    <xdr:clientData/>
  </xdr:twoCellAnchor>
  <xdr:twoCellAnchor>
    <xdr:from>
      <xdr:col>14</xdr:col>
      <xdr:colOff>4127500</xdr:colOff>
      <xdr:row>62</xdr:row>
      <xdr:rowOff>0</xdr:rowOff>
    </xdr:from>
    <xdr:to>
      <xdr:col>15</xdr:col>
      <xdr:colOff>21334</xdr:colOff>
      <xdr:row>63</xdr:row>
      <xdr:rowOff>23846</xdr:rowOff>
    </xdr:to>
    <xdr:pic>
      <xdr:nvPicPr>
        <xdr:cNvPr id="177" name="Рисунок 176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56358" y="12117917"/>
          <a:ext cx="22393" cy="235512"/>
        </a:xfrm>
        <a:prstGeom prst="rect">
          <a:avLst/>
        </a:prstGeom>
      </xdr:spPr>
    </xdr:pic>
    <xdr:clientData/>
  </xdr:twoCellAnchor>
  <xdr:twoCellAnchor>
    <xdr:from>
      <xdr:col>1</xdr:col>
      <xdr:colOff>4127500</xdr:colOff>
      <xdr:row>62</xdr:row>
      <xdr:rowOff>0</xdr:rowOff>
    </xdr:from>
    <xdr:to>
      <xdr:col>2</xdr:col>
      <xdr:colOff>21334</xdr:colOff>
      <xdr:row>63</xdr:row>
      <xdr:rowOff>23846</xdr:rowOff>
    </xdr:to>
    <xdr:pic>
      <xdr:nvPicPr>
        <xdr:cNvPr id="178" name="Рисунок 177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4950" y="11715750"/>
          <a:ext cx="19217" cy="426013"/>
        </a:xfrm>
        <a:prstGeom prst="rect">
          <a:avLst/>
        </a:prstGeom>
      </xdr:spPr>
    </xdr:pic>
    <xdr:clientData/>
  </xdr:twoCellAnchor>
  <xdr:twoCellAnchor>
    <xdr:from>
      <xdr:col>14</xdr:col>
      <xdr:colOff>4127500</xdr:colOff>
      <xdr:row>62</xdr:row>
      <xdr:rowOff>0</xdr:rowOff>
    </xdr:from>
    <xdr:to>
      <xdr:col>15</xdr:col>
      <xdr:colOff>21334</xdr:colOff>
      <xdr:row>63</xdr:row>
      <xdr:rowOff>23846</xdr:rowOff>
    </xdr:to>
    <xdr:pic>
      <xdr:nvPicPr>
        <xdr:cNvPr id="179" name="Рисунок 178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56358" y="11715750"/>
          <a:ext cx="22393" cy="426013"/>
        </a:xfrm>
        <a:prstGeom prst="rect">
          <a:avLst/>
        </a:prstGeom>
      </xdr:spPr>
    </xdr:pic>
    <xdr:clientData/>
  </xdr:twoCellAnchor>
  <xdr:twoCellAnchor>
    <xdr:from>
      <xdr:col>1</xdr:col>
      <xdr:colOff>4127500</xdr:colOff>
      <xdr:row>63</xdr:row>
      <xdr:rowOff>0</xdr:rowOff>
    </xdr:from>
    <xdr:to>
      <xdr:col>2</xdr:col>
      <xdr:colOff>21334</xdr:colOff>
      <xdr:row>64</xdr:row>
      <xdr:rowOff>23846</xdr:rowOff>
    </xdr:to>
    <xdr:pic>
      <xdr:nvPicPr>
        <xdr:cNvPr id="180" name="Рисунок 179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4950" y="12117917"/>
          <a:ext cx="19217" cy="235512"/>
        </a:xfrm>
        <a:prstGeom prst="rect">
          <a:avLst/>
        </a:prstGeom>
      </xdr:spPr>
    </xdr:pic>
    <xdr:clientData/>
  </xdr:twoCellAnchor>
  <xdr:twoCellAnchor>
    <xdr:from>
      <xdr:col>14</xdr:col>
      <xdr:colOff>4127500</xdr:colOff>
      <xdr:row>63</xdr:row>
      <xdr:rowOff>0</xdr:rowOff>
    </xdr:from>
    <xdr:to>
      <xdr:col>15</xdr:col>
      <xdr:colOff>21334</xdr:colOff>
      <xdr:row>64</xdr:row>
      <xdr:rowOff>23846</xdr:rowOff>
    </xdr:to>
    <xdr:pic>
      <xdr:nvPicPr>
        <xdr:cNvPr id="181" name="Рисунок 180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56358" y="12117917"/>
          <a:ext cx="22393" cy="235512"/>
        </a:xfrm>
        <a:prstGeom prst="rect">
          <a:avLst/>
        </a:prstGeom>
      </xdr:spPr>
    </xdr:pic>
    <xdr:clientData/>
  </xdr:twoCellAnchor>
  <xdr:twoCellAnchor>
    <xdr:from>
      <xdr:col>1</xdr:col>
      <xdr:colOff>4127500</xdr:colOff>
      <xdr:row>63</xdr:row>
      <xdr:rowOff>0</xdr:rowOff>
    </xdr:from>
    <xdr:to>
      <xdr:col>2</xdr:col>
      <xdr:colOff>21334</xdr:colOff>
      <xdr:row>64</xdr:row>
      <xdr:rowOff>23846</xdr:rowOff>
    </xdr:to>
    <xdr:pic>
      <xdr:nvPicPr>
        <xdr:cNvPr id="182" name="Рисунок 181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4950" y="11715750"/>
          <a:ext cx="19217" cy="426013"/>
        </a:xfrm>
        <a:prstGeom prst="rect">
          <a:avLst/>
        </a:prstGeom>
      </xdr:spPr>
    </xdr:pic>
    <xdr:clientData/>
  </xdr:twoCellAnchor>
  <xdr:twoCellAnchor>
    <xdr:from>
      <xdr:col>14</xdr:col>
      <xdr:colOff>4127500</xdr:colOff>
      <xdr:row>63</xdr:row>
      <xdr:rowOff>0</xdr:rowOff>
    </xdr:from>
    <xdr:to>
      <xdr:col>15</xdr:col>
      <xdr:colOff>21334</xdr:colOff>
      <xdr:row>64</xdr:row>
      <xdr:rowOff>23846</xdr:rowOff>
    </xdr:to>
    <xdr:pic>
      <xdr:nvPicPr>
        <xdr:cNvPr id="183" name="Рисунок 182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56358" y="11715750"/>
          <a:ext cx="22393" cy="426013"/>
        </a:xfrm>
        <a:prstGeom prst="rect">
          <a:avLst/>
        </a:prstGeom>
      </xdr:spPr>
    </xdr:pic>
    <xdr:clientData/>
  </xdr:twoCellAnchor>
  <xdr:twoCellAnchor>
    <xdr:from>
      <xdr:col>1</xdr:col>
      <xdr:colOff>4127500</xdr:colOff>
      <xdr:row>64</xdr:row>
      <xdr:rowOff>0</xdr:rowOff>
    </xdr:from>
    <xdr:to>
      <xdr:col>2</xdr:col>
      <xdr:colOff>21334</xdr:colOff>
      <xdr:row>65</xdr:row>
      <xdr:rowOff>0</xdr:rowOff>
    </xdr:to>
    <xdr:pic>
      <xdr:nvPicPr>
        <xdr:cNvPr id="184" name="Рисунок 183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4950" y="12117917"/>
          <a:ext cx="19217" cy="235512"/>
        </a:xfrm>
        <a:prstGeom prst="rect">
          <a:avLst/>
        </a:prstGeom>
      </xdr:spPr>
    </xdr:pic>
    <xdr:clientData/>
  </xdr:twoCellAnchor>
  <xdr:twoCellAnchor>
    <xdr:from>
      <xdr:col>14</xdr:col>
      <xdr:colOff>4127500</xdr:colOff>
      <xdr:row>64</xdr:row>
      <xdr:rowOff>0</xdr:rowOff>
    </xdr:from>
    <xdr:to>
      <xdr:col>15</xdr:col>
      <xdr:colOff>21334</xdr:colOff>
      <xdr:row>65</xdr:row>
      <xdr:rowOff>0</xdr:rowOff>
    </xdr:to>
    <xdr:pic>
      <xdr:nvPicPr>
        <xdr:cNvPr id="185" name="Рисунок 184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56358" y="12117917"/>
          <a:ext cx="22393" cy="23551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542924</xdr:colOff>
      <xdr:row>115</xdr:row>
      <xdr:rowOff>152400</xdr:rowOff>
    </xdr:from>
    <xdr:to>
      <xdr:col>16</xdr:col>
      <xdr:colOff>400049</xdr:colOff>
      <xdr:row>127</xdr:row>
      <xdr:rowOff>161925</xdr:rowOff>
    </xdr:to>
    <xdr:pic>
      <xdr:nvPicPr>
        <xdr:cNvPr id="2" name="Picture 2" descr="уни-1-1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20" t="2092" r="4829" b="10460"/>
        <a:stretch>
          <a:fillRect/>
        </a:stretch>
      </xdr:blipFill>
      <xdr:spPr bwMode="auto">
        <a:xfrm>
          <a:off x="5734049" y="22164675"/>
          <a:ext cx="6200775" cy="2295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446087</xdr:colOff>
      <xdr:row>0</xdr:row>
      <xdr:rowOff>22682</xdr:rowOff>
    </xdr:from>
    <xdr:to>
      <xdr:col>15</xdr:col>
      <xdr:colOff>829733</xdr:colOff>
      <xdr:row>2</xdr:row>
      <xdr:rowOff>178568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14012" y="22682"/>
          <a:ext cx="993246" cy="651186"/>
        </a:xfrm>
        <a:prstGeom prst="rect">
          <a:avLst/>
        </a:prstGeom>
      </xdr:spPr>
    </xdr:pic>
    <xdr:clientData/>
  </xdr:twoCellAnchor>
  <xdr:twoCellAnchor editAs="oneCell">
    <xdr:from>
      <xdr:col>1</xdr:col>
      <xdr:colOff>3629025</xdr:colOff>
      <xdr:row>88</xdr:row>
      <xdr:rowOff>47626</xdr:rowOff>
    </xdr:from>
    <xdr:to>
      <xdr:col>2</xdr:col>
      <xdr:colOff>3810</xdr:colOff>
      <xdr:row>88</xdr:row>
      <xdr:rowOff>164212</xdr:rowOff>
    </xdr:to>
    <xdr:pic>
      <xdr:nvPicPr>
        <xdr:cNvPr id="13" name="Рисунок 31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1300" y="14935201"/>
          <a:ext cx="0" cy="1165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3619500</xdr:colOff>
      <xdr:row>92</xdr:row>
      <xdr:rowOff>47626</xdr:rowOff>
    </xdr:from>
    <xdr:to>
      <xdr:col>2</xdr:col>
      <xdr:colOff>0</xdr:colOff>
      <xdr:row>92</xdr:row>
      <xdr:rowOff>164212</xdr:rowOff>
    </xdr:to>
    <xdr:pic>
      <xdr:nvPicPr>
        <xdr:cNvPr id="14" name="Рисунок 31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1300" y="15735301"/>
          <a:ext cx="0" cy="1165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3609975</xdr:colOff>
      <xdr:row>96</xdr:row>
      <xdr:rowOff>38101</xdr:rowOff>
    </xdr:from>
    <xdr:to>
      <xdr:col>2</xdr:col>
      <xdr:colOff>0</xdr:colOff>
      <xdr:row>96</xdr:row>
      <xdr:rowOff>154687</xdr:rowOff>
    </xdr:to>
    <xdr:pic>
      <xdr:nvPicPr>
        <xdr:cNvPr id="15" name="Рисунок 31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1300" y="16725901"/>
          <a:ext cx="0" cy="1165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3609975</xdr:colOff>
      <xdr:row>97</xdr:row>
      <xdr:rowOff>47626</xdr:rowOff>
    </xdr:from>
    <xdr:to>
      <xdr:col>2</xdr:col>
      <xdr:colOff>0</xdr:colOff>
      <xdr:row>97</xdr:row>
      <xdr:rowOff>164212</xdr:rowOff>
    </xdr:to>
    <xdr:pic>
      <xdr:nvPicPr>
        <xdr:cNvPr id="16" name="Рисунок 31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1300" y="17135476"/>
          <a:ext cx="0" cy="1165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3600450</xdr:colOff>
      <xdr:row>98</xdr:row>
      <xdr:rowOff>47626</xdr:rowOff>
    </xdr:from>
    <xdr:to>
      <xdr:col>2</xdr:col>
      <xdr:colOff>0</xdr:colOff>
      <xdr:row>98</xdr:row>
      <xdr:rowOff>164212</xdr:rowOff>
    </xdr:to>
    <xdr:pic>
      <xdr:nvPicPr>
        <xdr:cNvPr id="17" name="Рисунок 31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1300" y="17535526"/>
          <a:ext cx="0" cy="1165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3600450</xdr:colOff>
      <xdr:row>99</xdr:row>
      <xdr:rowOff>57151</xdr:rowOff>
    </xdr:from>
    <xdr:to>
      <xdr:col>2</xdr:col>
      <xdr:colOff>0</xdr:colOff>
      <xdr:row>99</xdr:row>
      <xdr:rowOff>173737</xdr:rowOff>
    </xdr:to>
    <xdr:pic>
      <xdr:nvPicPr>
        <xdr:cNvPr id="18" name="Рисунок 31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1300" y="17745076"/>
          <a:ext cx="0" cy="1165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3609975</xdr:colOff>
      <xdr:row>101</xdr:row>
      <xdr:rowOff>57151</xdr:rowOff>
    </xdr:from>
    <xdr:to>
      <xdr:col>2</xdr:col>
      <xdr:colOff>0</xdr:colOff>
      <xdr:row>101</xdr:row>
      <xdr:rowOff>173737</xdr:rowOff>
    </xdr:to>
    <xdr:pic>
      <xdr:nvPicPr>
        <xdr:cNvPr id="19" name="Рисунок 31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1300" y="18145126"/>
          <a:ext cx="0" cy="1165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3600450</xdr:colOff>
      <xdr:row>102</xdr:row>
      <xdr:rowOff>57151</xdr:rowOff>
    </xdr:from>
    <xdr:to>
      <xdr:col>2</xdr:col>
      <xdr:colOff>0</xdr:colOff>
      <xdr:row>102</xdr:row>
      <xdr:rowOff>173737</xdr:rowOff>
    </xdr:to>
    <xdr:pic>
      <xdr:nvPicPr>
        <xdr:cNvPr id="20" name="Рисунок 31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1300" y="18545176"/>
          <a:ext cx="0" cy="1165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3609975</xdr:colOff>
      <xdr:row>103</xdr:row>
      <xdr:rowOff>57151</xdr:rowOff>
    </xdr:from>
    <xdr:to>
      <xdr:col>2</xdr:col>
      <xdr:colOff>0</xdr:colOff>
      <xdr:row>103</xdr:row>
      <xdr:rowOff>173737</xdr:rowOff>
    </xdr:to>
    <xdr:pic>
      <xdr:nvPicPr>
        <xdr:cNvPr id="21" name="Рисунок 31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1300" y="18945226"/>
          <a:ext cx="0" cy="1165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3629025</xdr:colOff>
      <xdr:row>90</xdr:row>
      <xdr:rowOff>47626</xdr:rowOff>
    </xdr:from>
    <xdr:to>
      <xdr:col>2</xdr:col>
      <xdr:colOff>3810</xdr:colOff>
      <xdr:row>90</xdr:row>
      <xdr:rowOff>164212</xdr:rowOff>
    </xdr:to>
    <xdr:pic>
      <xdr:nvPicPr>
        <xdr:cNvPr id="22" name="Рисунок 31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7859376"/>
          <a:ext cx="0" cy="1165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3619500</xdr:colOff>
      <xdr:row>94</xdr:row>
      <xdr:rowOff>47626</xdr:rowOff>
    </xdr:from>
    <xdr:to>
      <xdr:col>2</xdr:col>
      <xdr:colOff>0</xdr:colOff>
      <xdr:row>94</xdr:row>
      <xdr:rowOff>164212</xdr:rowOff>
    </xdr:to>
    <xdr:pic>
      <xdr:nvPicPr>
        <xdr:cNvPr id="23" name="Рисунок 31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9059526"/>
          <a:ext cx="0" cy="1165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3609975</xdr:colOff>
      <xdr:row>98</xdr:row>
      <xdr:rowOff>38101</xdr:rowOff>
    </xdr:from>
    <xdr:to>
      <xdr:col>2</xdr:col>
      <xdr:colOff>0</xdr:colOff>
      <xdr:row>98</xdr:row>
      <xdr:rowOff>154687</xdr:rowOff>
    </xdr:to>
    <xdr:pic>
      <xdr:nvPicPr>
        <xdr:cNvPr id="24" name="Рисунок 31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20059651"/>
          <a:ext cx="0" cy="1165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3609975</xdr:colOff>
      <xdr:row>99</xdr:row>
      <xdr:rowOff>47626</xdr:rowOff>
    </xdr:from>
    <xdr:to>
      <xdr:col>2</xdr:col>
      <xdr:colOff>0</xdr:colOff>
      <xdr:row>99</xdr:row>
      <xdr:rowOff>164212</xdr:rowOff>
    </xdr:to>
    <xdr:pic>
      <xdr:nvPicPr>
        <xdr:cNvPr id="25" name="Рисунок 31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20269201"/>
          <a:ext cx="0" cy="1165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3600450</xdr:colOff>
      <xdr:row>100</xdr:row>
      <xdr:rowOff>47626</xdr:rowOff>
    </xdr:from>
    <xdr:to>
      <xdr:col>2</xdr:col>
      <xdr:colOff>0</xdr:colOff>
      <xdr:row>100</xdr:row>
      <xdr:rowOff>164212</xdr:rowOff>
    </xdr:to>
    <xdr:pic>
      <xdr:nvPicPr>
        <xdr:cNvPr id="26" name="Рисунок 31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20469226"/>
          <a:ext cx="0" cy="1165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3600450</xdr:colOff>
      <xdr:row>101</xdr:row>
      <xdr:rowOff>57151</xdr:rowOff>
    </xdr:from>
    <xdr:to>
      <xdr:col>2</xdr:col>
      <xdr:colOff>0</xdr:colOff>
      <xdr:row>101</xdr:row>
      <xdr:rowOff>173737</xdr:rowOff>
    </xdr:to>
    <xdr:pic>
      <xdr:nvPicPr>
        <xdr:cNvPr id="27" name="Рисунок 31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20678776"/>
          <a:ext cx="0" cy="1165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3609975</xdr:colOff>
      <xdr:row>103</xdr:row>
      <xdr:rowOff>57151</xdr:rowOff>
    </xdr:from>
    <xdr:to>
      <xdr:col>2</xdr:col>
      <xdr:colOff>0</xdr:colOff>
      <xdr:row>103</xdr:row>
      <xdr:rowOff>173737</xdr:rowOff>
    </xdr:to>
    <xdr:pic>
      <xdr:nvPicPr>
        <xdr:cNvPr id="28" name="Рисунок 31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21088351"/>
          <a:ext cx="0" cy="1165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3600450</xdr:colOff>
      <xdr:row>104</xdr:row>
      <xdr:rowOff>57151</xdr:rowOff>
    </xdr:from>
    <xdr:to>
      <xdr:col>2</xdr:col>
      <xdr:colOff>0</xdr:colOff>
      <xdr:row>104</xdr:row>
      <xdr:rowOff>173737</xdr:rowOff>
    </xdr:to>
    <xdr:pic>
      <xdr:nvPicPr>
        <xdr:cNvPr id="29" name="Рисунок 31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21488401"/>
          <a:ext cx="0" cy="1165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3609975</xdr:colOff>
      <xdr:row>105</xdr:row>
      <xdr:rowOff>57151</xdr:rowOff>
    </xdr:from>
    <xdr:to>
      <xdr:col>2</xdr:col>
      <xdr:colOff>0</xdr:colOff>
      <xdr:row>105</xdr:row>
      <xdr:rowOff>173737</xdr:rowOff>
    </xdr:to>
    <xdr:pic>
      <xdr:nvPicPr>
        <xdr:cNvPr id="30" name="Рисунок 31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21888451"/>
          <a:ext cx="0" cy="1165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6405730</xdr:colOff>
      <xdr:row>32</xdr:row>
      <xdr:rowOff>6273</xdr:rowOff>
    </xdr:from>
    <xdr:to>
      <xdr:col>2</xdr:col>
      <xdr:colOff>24836</xdr:colOff>
      <xdr:row>32</xdr:row>
      <xdr:rowOff>6273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7180" y="9074073"/>
          <a:ext cx="29431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6405730</xdr:colOff>
      <xdr:row>36</xdr:row>
      <xdr:rowOff>21513</xdr:rowOff>
    </xdr:from>
    <xdr:to>
      <xdr:col>2</xdr:col>
      <xdr:colOff>24836</xdr:colOff>
      <xdr:row>36</xdr:row>
      <xdr:rowOff>21513</xdr:rowOff>
    </xdr:to>
    <xdr:pic>
      <xdr:nvPicPr>
        <xdr:cNvPr id="32" name="Рисунок 1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7180" y="10479963"/>
          <a:ext cx="29431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4095750</xdr:colOff>
      <xdr:row>27</xdr:row>
      <xdr:rowOff>31750</xdr:rowOff>
    </xdr:from>
    <xdr:to>
      <xdr:col>1</xdr:col>
      <xdr:colOff>4455750</xdr:colOff>
      <xdr:row>28</xdr:row>
      <xdr:rowOff>55596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1775" y="5889625"/>
          <a:ext cx="0" cy="223871"/>
        </a:xfrm>
        <a:prstGeom prst="rect">
          <a:avLst/>
        </a:prstGeom>
      </xdr:spPr>
    </xdr:pic>
    <xdr:clientData/>
  </xdr:twoCellAnchor>
  <xdr:twoCellAnchor>
    <xdr:from>
      <xdr:col>1</xdr:col>
      <xdr:colOff>4095750</xdr:colOff>
      <xdr:row>105</xdr:row>
      <xdr:rowOff>190501</xdr:rowOff>
    </xdr:from>
    <xdr:to>
      <xdr:col>1</xdr:col>
      <xdr:colOff>4455750</xdr:colOff>
      <xdr:row>107</xdr:row>
      <xdr:rowOff>0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1775" y="22021801"/>
          <a:ext cx="0" cy="409574"/>
        </a:xfrm>
        <a:prstGeom prst="rect">
          <a:avLst/>
        </a:prstGeom>
      </xdr:spPr>
    </xdr:pic>
    <xdr:clientData/>
  </xdr:twoCellAnchor>
  <xdr:twoCellAnchor>
    <xdr:from>
      <xdr:col>1</xdr:col>
      <xdr:colOff>4095750</xdr:colOff>
      <xdr:row>107</xdr:row>
      <xdr:rowOff>0</xdr:rowOff>
    </xdr:from>
    <xdr:to>
      <xdr:col>1</xdr:col>
      <xdr:colOff>4455750</xdr:colOff>
      <xdr:row>107</xdr:row>
      <xdr:rowOff>203763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1775" y="22431375"/>
          <a:ext cx="0" cy="203763"/>
        </a:xfrm>
        <a:prstGeom prst="rect">
          <a:avLst/>
        </a:prstGeom>
      </xdr:spPr>
    </xdr:pic>
    <xdr:clientData/>
  </xdr:twoCellAnchor>
  <xdr:twoCellAnchor editAs="oneCell">
    <xdr:from>
      <xdr:col>14</xdr:col>
      <xdr:colOff>6405730</xdr:colOff>
      <xdr:row>32</xdr:row>
      <xdr:rowOff>6273</xdr:rowOff>
    </xdr:from>
    <xdr:to>
      <xdr:col>15</xdr:col>
      <xdr:colOff>24836</xdr:colOff>
      <xdr:row>32</xdr:row>
      <xdr:rowOff>6273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96730" y="9074073"/>
          <a:ext cx="29431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6420970</xdr:colOff>
      <xdr:row>32</xdr:row>
      <xdr:rowOff>6273</xdr:rowOff>
    </xdr:from>
    <xdr:to>
      <xdr:col>15</xdr:col>
      <xdr:colOff>40076</xdr:colOff>
      <xdr:row>32</xdr:row>
      <xdr:rowOff>6273</xdr:rowOff>
    </xdr:to>
    <xdr:pic>
      <xdr:nvPicPr>
        <xdr:cNvPr id="37" name="Рисунок 1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02445" y="9074073"/>
          <a:ext cx="38956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6405730</xdr:colOff>
      <xdr:row>36</xdr:row>
      <xdr:rowOff>21513</xdr:rowOff>
    </xdr:from>
    <xdr:to>
      <xdr:col>15</xdr:col>
      <xdr:colOff>24836</xdr:colOff>
      <xdr:row>36</xdr:row>
      <xdr:rowOff>21513</xdr:rowOff>
    </xdr:to>
    <xdr:pic>
      <xdr:nvPicPr>
        <xdr:cNvPr id="38" name="Рисунок 1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96730" y="10479963"/>
          <a:ext cx="29431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6422314</xdr:colOff>
      <xdr:row>38</xdr:row>
      <xdr:rowOff>15239</xdr:rowOff>
    </xdr:from>
    <xdr:to>
      <xdr:col>15</xdr:col>
      <xdr:colOff>41420</xdr:colOff>
      <xdr:row>38</xdr:row>
      <xdr:rowOff>15239</xdr:rowOff>
    </xdr:to>
    <xdr:pic>
      <xdr:nvPicPr>
        <xdr:cNvPr id="39" name="Рисунок 1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03789" y="11273789"/>
          <a:ext cx="38956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6078070</xdr:colOff>
      <xdr:row>37</xdr:row>
      <xdr:rowOff>125506</xdr:rowOff>
    </xdr:from>
    <xdr:to>
      <xdr:col>15</xdr:col>
      <xdr:colOff>2230</xdr:colOff>
      <xdr:row>37</xdr:row>
      <xdr:rowOff>125506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02445" y="10984006"/>
          <a:ext cx="1110" cy="0"/>
        </a:xfrm>
        <a:prstGeom prst="rect">
          <a:avLst/>
        </a:prstGeom>
      </xdr:spPr>
    </xdr:pic>
    <xdr:clientData/>
  </xdr:twoCellAnchor>
  <xdr:twoCellAnchor>
    <xdr:from>
      <xdr:col>14</xdr:col>
      <xdr:colOff>4127500</xdr:colOff>
      <xdr:row>38</xdr:row>
      <xdr:rowOff>0</xdr:rowOff>
    </xdr:from>
    <xdr:to>
      <xdr:col>15</xdr:col>
      <xdr:colOff>21334</xdr:colOff>
      <xdr:row>39</xdr:row>
      <xdr:rowOff>23846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04500" y="11258550"/>
          <a:ext cx="18159" cy="223871"/>
        </a:xfrm>
        <a:prstGeom prst="rect">
          <a:avLst/>
        </a:prstGeom>
      </xdr:spPr>
    </xdr:pic>
    <xdr:clientData/>
  </xdr:twoCellAnchor>
  <xdr:twoCellAnchor>
    <xdr:from>
      <xdr:col>14</xdr:col>
      <xdr:colOff>4127500</xdr:colOff>
      <xdr:row>68</xdr:row>
      <xdr:rowOff>0</xdr:rowOff>
    </xdr:from>
    <xdr:to>
      <xdr:col>15</xdr:col>
      <xdr:colOff>21334</xdr:colOff>
      <xdr:row>69</xdr:row>
      <xdr:rowOff>14321</xdr:rowOff>
    </xdr:to>
    <xdr:pic>
      <xdr:nvPicPr>
        <xdr:cNvPr id="47" name="Рисунок 46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04500" y="13001625"/>
          <a:ext cx="18159" cy="214346"/>
        </a:xfrm>
        <a:prstGeom prst="rect">
          <a:avLst/>
        </a:prstGeom>
      </xdr:spPr>
    </xdr:pic>
    <xdr:clientData/>
  </xdr:twoCellAnchor>
  <xdr:twoCellAnchor>
    <xdr:from>
      <xdr:col>14</xdr:col>
      <xdr:colOff>4127500</xdr:colOff>
      <xdr:row>70</xdr:row>
      <xdr:rowOff>0</xdr:rowOff>
    </xdr:from>
    <xdr:to>
      <xdr:col>15</xdr:col>
      <xdr:colOff>21334</xdr:colOff>
      <xdr:row>71</xdr:row>
      <xdr:rowOff>14321</xdr:rowOff>
    </xdr:to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04500" y="13401675"/>
          <a:ext cx="18159" cy="214346"/>
        </a:xfrm>
        <a:prstGeom prst="rect">
          <a:avLst/>
        </a:prstGeom>
      </xdr:spPr>
    </xdr:pic>
    <xdr:clientData/>
  </xdr:twoCellAnchor>
  <xdr:twoCellAnchor>
    <xdr:from>
      <xdr:col>14</xdr:col>
      <xdr:colOff>4106333</xdr:colOff>
      <xdr:row>79</xdr:row>
      <xdr:rowOff>201083</xdr:rowOff>
    </xdr:from>
    <xdr:to>
      <xdr:col>15</xdr:col>
      <xdr:colOff>167</xdr:colOff>
      <xdr:row>81</xdr:row>
      <xdr:rowOff>2679</xdr:rowOff>
    </xdr:to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02383" y="15603008"/>
          <a:ext cx="0" cy="211171"/>
        </a:xfrm>
        <a:prstGeom prst="rect">
          <a:avLst/>
        </a:prstGeom>
      </xdr:spPr>
    </xdr:pic>
    <xdr:clientData/>
  </xdr:twoCellAnchor>
  <xdr:twoCellAnchor>
    <xdr:from>
      <xdr:col>14</xdr:col>
      <xdr:colOff>4106333</xdr:colOff>
      <xdr:row>81</xdr:row>
      <xdr:rowOff>190500</xdr:rowOff>
    </xdr:from>
    <xdr:to>
      <xdr:col>15</xdr:col>
      <xdr:colOff>167</xdr:colOff>
      <xdr:row>83</xdr:row>
      <xdr:rowOff>2680</xdr:rowOff>
    </xdr:to>
    <xdr:pic>
      <xdr:nvPicPr>
        <xdr:cNvPr id="51" name="Рисунок 50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02383" y="16002000"/>
          <a:ext cx="0" cy="412255"/>
        </a:xfrm>
        <a:prstGeom prst="rect">
          <a:avLst/>
        </a:prstGeom>
      </xdr:spPr>
    </xdr:pic>
    <xdr:clientData/>
  </xdr:twoCellAnchor>
  <xdr:twoCellAnchor>
    <xdr:from>
      <xdr:col>14</xdr:col>
      <xdr:colOff>4106333</xdr:colOff>
      <xdr:row>82</xdr:row>
      <xdr:rowOff>190500</xdr:rowOff>
    </xdr:from>
    <xdr:to>
      <xdr:col>15</xdr:col>
      <xdr:colOff>167</xdr:colOff>
      <xdr:row>84</xdr:row>
      <xdr:rowOff>2679</xdr:rowOff>
    </xdr:to>
    <xdr:pic>
      <xdr:nvPicPr>
        <xdr:cNvPr id="52" name="Рисунок 51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02383" y="16202025"/>
          <a:ext cx="0" cy="412254"/>
        </a:xfrm>
        <a:prstGeom prst="rect">
          <a:avLst/>
        </a:prstGeom>
      </xdr:spPr>
    </xdr:pic>
    <xdr:clientData/>
  </xdr:twoCellAnchor>
  <xdr:twoCellAnchor>
    <xdr:from>
      <xdr:col>14</xdr:col>
      <xdr:colOff>4106333</xdr:colOff>
      <xdr:row>83</xdr:row>
      <xdr:rowOff>190501</xdr:rowOff>
    </xdr:from>
    <xdr:to>
      <xdr:col>15</xdr:col>
      <xdr:colOff>167</xdr:colOff>
      <xdr:row>85</xdr:row>
      <xdr:rowOff>2680</xdr:rowOff>
    </xdr:to>
    <xdr:pic>
      <xdr:nvPicPr>
        <xdr:cNvPr id="53" name="Рисунок 52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02383" y="16602076"/>
          <a:ext cx="0" cy="212229"/>
        </a:xfrm>
        <a:prstGeom prst="rect">
          <a:avLst/>
        </a:prstGeom>
      </xdr:spPr>
    </xdr:pic>
    <xdr:clientData/>
  </xdr:twoCellAnchor>
  <xdr:twoCellAnchor>
    <xdr:from>
      <xdr:col>14</xdr:col>
      <xdr:colOff>4106333</xdr:colOff>
      <xdr:row>86</xdr:row>
      <xdr:rowOff>190501</xdr:rowOff>
    </xdr:from>
    <xdr:to>
      <xdr:col>15</xdr:col>
      <xdr:colOff>167</xdr:colOff>
      <xdr:row>88</xdr:row>
      <xdr:rowOff>2680</xdr:rowOff>
    </xdr:to>
    <xdr:pic>
      <xdr:nvPicPr>
        <xdr:cNvPr id="54" name="Рисунок 53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02383" y="17202151"/>
          <a:ext cx="0" cy="212229"/>
        </a:xfrm>
        <a:prstGeom prst="rect">
          <a:avLst/>
        </a:prstGeom>
      </xdr:spPr>
    </xdr:pic>
    <xdr:clientData/>
  </xdr:twoCellAnchor>
  <xdr:twoCellAnchor>
    <xdr:from>
      <xdr:col>14</xdr:col>
      <xdr:colOff>4106333</xdr:colOff>
      <xdr:row>90</xdr:row>
      <xdr:rowOff>190500</xdr:rowOff>
    </xdr:from>
    <xdr:to>
      <xdr:col>15</xdr:col>
      <xdr:colOff>167</xdr:colOff>
      <xdr:row>92</xdr:row>
      <xdr:rowOff>2680</xdr:rowOff>
    </xdr:to>
    <xdr:pic>
      <xdr:nvPicPr>
        <xdr:cNvPr id="55" name="Рисунок 5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02383" y="18002250"/>
          <a:ext cx="0" cy="612280"/>
        </a:xfrm>
        <a:prstGeom prst="rect">
          <a:avLst/>
        </a:prstGeom>
      </xdr:spPr>
    </xdr:pic>
    <xdr:clientData/>
  </xdr:twoCellAnchor>
  <xdr:twoCellAnchor>
    <xdr:from>
      <xdr:col>14</xdr:col>
      <xdr:colOff>4106333</xdr:colOff>
      <xdr:row>91</xdr:row>
      <xdr:rowOff>190500</xdr:rowOff>
    </xdr:from>
    <xdr:to>
      <xdr:col>15</xdr:col>
      <xdr:colOff>167</xdr:colOff>
      <xdr:row>93</xdr:row>
      <xdr:rowOff>2679</xdr:rowOff>
    </xdr:to>
    <xdr:pic>
      <xdr:nvPicPr>
        <xdr:cNvPr id="56" name="Рисунок 55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02383" y="18402300"/>
          <a:ext cx="0" cy="412254"/>
        </a:xfrm>
        <a:prstGeom prst="rect">
          <a:avLst/>
        </a:prstGeom>
      </xdr:spPr>
    </xdr:pic>
    <xdr:clientData/>
  </xdr:twoCellAnchor>
  <xdr:twoCellAnchor>
    <xdr:from>
      <xdr:col>14</xdr:col>
      <xdr:colOff>4106333</xdr:colOff>
      <xdr:row>95</xdr:row>
      <xdr:rowOff>201084</xdr:rowOff>
    </xdr:from>
    <xdr:to>
      <xdr:col>15</xdr:col>
      <xdr:colOff>167</xdr:colOff>
      <xdr:row>97</xdr:row>
      <xdr:rowOff>2680</xdr:rowOff>
    </xdr:to>
    <xdr:pic>
      <xdr:nvPicPr>
        <xdr:cNvPr id="57" name="Рисунок 56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02383" y="19613034"/>
          <a:ext cx="0" cy="211171"/>
        </a:xfrm>
        <a:prstGeom prst="rect">
          <a:avLst/>
        </a:prstGeom>
      </xdr:spPr>
    </xdr:pic>
    <xdr:clientData/>
  </xdr:twoCellAnchor>
  <xdr:twoCellAnchor>
    <xdr:from>
      <xdr:col>14</xdr:col>
      <xdr:colOff>4106333</xdr:colOff>
      <xdr:row>99</xdr:row>
      <xdr:rowOff>190500</xdr:rowOff>
    </xdr:from>
    <xdr:to>
      <xdr:col>15</xdr:col>
      <xdr:colOff>167</xdr:colOff>
      <xdr:row>101</xdr:row>
      <xdr:rowOff>2679</xdr:rowOff>
    </xdr:to>
    <xdr:pic>
      <xdr:nvPicPr>
        <xdr:cNvPr id="58" name="Рисунок 5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02383" y="20412075"/>
          <a:ext cx="0" cy="212229"/>
        </a:xfrm>
        <a:prstGeom prst="rect">
          <a:avLst/>
        </a:prstGeom>
      </xdr:spPr>
    </xdr:pic>
    <xdr:clientData/>
  </xdr:twoCellAnchor>
  <xdr:twoCellAnchor>
    <xdr:from>
      <xdr:col>14</xdr:col>
      <xdr:colOff>4106333</xdr:colOff>
      <xdr:row>101</xdr:row>
      <xdr:rowOff>190500</xdr:rowOff>
    </xdr:from>
    <xdr:to>
      <xdr:col>15</xdr:col>
      <xdr:colOff>167</xdr:colOff>
      <xdr:row>102</xdr:row>
      <xdr:rowOff>203763</xdr:rowOff>
    </xdr:to>
    <xdr:pic>
      <xdr:nvPicPr>
        <xdr:cNvPr id="59" name="Рисунок 58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02383" y="20812125"/>
          <a:ext cx="0" cy="213288"/>
        </a:xfrm>
        <a:prstGeom prst="rect">
          <a:avLst/>
        </a:prstGeom>
      </xdr:spPr>
    </xdr:pic>
    <xdr:clientData/>
  </xdr:twoCellAnchor>
  <xdr:twoCellAnchor>
    <xdr:from>
      <xdr:col>14</xdr:col>
      <xdr:colOff>4106333</xdr:colOff>
      <xdr:row>104</xdr:row>
      <xdr:rowOff>190500</xdr:rowOff>
    </xdr:from>
    <xdr:to>
      <xdr:col>15</xdr:col>
      <xdr:colOff>167</xdr:colOff>
      <xdr:row>106</xdr:row>
      <xdr:rowOff>2679</xdr:rowOff>
    </xdr:to>
    <xdr:pic>
      <xdr:nvPicPr>
        <xdr:cNvPr id="62" name="Рисунок 61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02383" y="21621750"/>
          <a:ext cx="0" cy="412254"/>
        </a:xfrm>
        <a:prstGeom prst="rect">
          <a:avLst/>
        </a:prstGeom>
      </xdr:spPr>
    </xdr:pic>
    <xdr:clientData/>
  </xdr:twoCellAnchor>
  <xdr:twoCellAnchor>
    <xdr:from>
      <xdr:col>14</xdr:col>
      <xdr:colOff>4106333</xdr:colOff>
      <xdr:row>107</xdr:row>
      <xdr:rowOff>201084</xdr:rowOff>
    </xdr:from>
    <xdr:to>
      <xdr:col>15</xdr:col>
      <xdr:colOff>167</xdr:colOff>
      <xdr:row>109</xdr:row>
      <xdr:rowOff>2680</xdr:rowOff>
    </xdr:to>
    <xdr:pic>
      <xdr:nvPicPr>
        <xdr:cNvPr id="63" name="Рисунок 62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02383" y="22632459"/>
          <a:ext cx="0" cy="611221"/>
        </a:xfrm>
        <a:prstGeom prst="rect">
          <a:avLst/>
        </a:prstGeom>
      </xdr:spPr>
    </xdr:pic>
    <xdr:clientData/>
  </xdr:twoCellAnchor>
  <xdr:twoCellAnchor>
    <xdr:from>
      <xdr:col>14</xdr:col>
      <xdr:colOff>4106333</xdr:colOff>
      <xdr:row>108</xdr:row>
      <xdr:rowOff>190500</xdr:rowOff>
    </xdr:from>
    <xdr:to>
      <xdr:col>15</xdr:col>
      <xdr:colOff>167</xdr:colOff>
      <xdr:row>109</xdr:row>
      <xdr:rowOff>203763</xdr:rowOff>
    </xdr:to>
    <xdr:pic>
      <xdr:nvPicPr>
        <xdr:cNvPr id="64" name="Рисунок 63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02383" y="23031450"/>
          <a:ext cx="0" cy="41331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85725</xdr:colOff>
      <xdr:row>0</xdr:row>
      <xdr:rowOff>28575</xdr:rowOff>
    </xdr:from>
    <xdr:to>
      <xdr:col>17</xdr:col>
      <xdr:colOff>586907</xdr:colOff>
      <xdr:row>2</xdr:row>
      <xdr:rowOff>173567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87075" y="28575"/>
          <a:ext cx="1720382" cy="619125"/>
        </a:xfrm>
        <a:prstGeom prst="rect">
          <a:avLst/>
        </a:prstGeom>
      </xdr:spPr>
    </xdr:pic>
    <xdr:clientData/>
  </xdr:twoCellAnchor>
  <xdr:twoCellAnchor editAs="oneCell">
    <xdr:from>
      <xdr:col>1</xdr:col>
      <xdr:colOff>3345130</xdr:colOff>
      <xdr:row>92</xdr:row>
      <xdr:rowOff>41484</xdr:rowOff>
    </xdr:from>
    <xdr:to>
      <xdr:col>2</xdr:col>
      <xdr:colOff>5565</xdr:colOff>
      <xdr:row>92</xdr:row>
      <xdr:rowOff>149016</xdr:rowOff>
    </xdr:to>
    <xdr:pic>
      <xdr:nvPicPr>
        <xdr:cNvPr id="5" name="Рисунок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7680" y="15338634"/>
          <a:ext cx="301090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3326080</xdr:colOff>
      <xdr:row>96</xdr:row>
      <xdr:rowOff>60534</xdr:rowOff>
    </xdr:from>
    <xdr:to>
      <xdr:col>2</xdr:col>
      <xdr:colOff>5565</xdr:colOff>
      <xdr:row>96</xdr:row>
      <xdr:rowOff>168066</xdr:rowOff>
    </xdr:to>
    <xdr:pic>
      <xdr:nvPicPr>
        <xdr:cNvPr id="6" name="Рисунок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78630" y="16157784"/>
          <a:ext cx="301090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3326080</xdr:colOff>
      <xdr:row>100</xdr:row>
      <xdr:rowOff>51009</xdr:rowOff>
    </xdr:from>
    <xdr:to>
      <xdr:col>2</xdr:col>
      <xdr:colOff>3710</xdr:colOff>
      <xdr:row>100</xdr:row>
      <xdr:rowOff>158541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78630" y="16948359"/>
          <a:ext cx="293420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3326080</xdr:colOff>
      <xdr:row>101</xdr:row>
      <xdr:rowOff>70059</xdr:rowOff>
    </xdr:from>
    <xdr:to>
      <xdr:col>2</xdr:col>
      <xdr:colOff>5565</xdr:colOff>
      <xdr:row>101</xdr:row>
      <xdr:rowOff>177591</xdr:rowOff>
    </xdr:to>
    <xdr:pic>
      <xdr:nvPicPr>
        <xdr:cNvPr id="8" name="Рисунок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78630" y="17167434"/>
          <a:ext cx="301090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3335605</xdr:colOff>
      <xdr:row>102</xdr:row>
      <xdr:rowOff>70059</xdr:rowOff>
    </xdr:from>
    <xdr:to>
      <xdr:col>2</xdr:col>
      <xdr:colOff>3710</xdr:colOff>
      <xdr:row>102</xdr:row>
      <xdr:rowOff>177591</xdr:rowOff>
    </xdr:to>
    <xdr:pic>
      <xdr:nvPicPr>
        <xdr:cNvPr id="9" name="Рисунок 6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88155" y="17367459"/>
          <a:ext cx="293420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3335605</xdr:colOff>
      <xdr:row>103</xdr:row>
      <xdr:rowOff>60534</xdr:rowOff>
    </xdr:from>
    <xdr:to>
      <xdr:col>2</xdr:col>
      <xdr:colOff>5565</xdr:colOff>
      <xdr:row>103</xdr:row>
      <xdr:rowOff>168066</xdr:rowOff>
    </xdr:to>
    <xdr:pic>
      <xdr:nvPicPr>
        <xdr:cNvPr id="10" name="Рисунок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88155" y="17557959"/>
          <a:ext cx="301090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3335605</xdr:colOff>
      <xdr:row>105</xdr:row>
      <xdr:rowOff>60534</xdr:rowOff>
    </xdr:from>
    <xdr:to>
      <xdr:col>2</xdr:col>
      <xdr:colOff>3710</xdr:colOff>
      <xdr:row>105</xdr:row>
      <xdr:rowOff>168066</xdr:rowOff>
    </xdr:to>
    <xdr:pic>
      <xdr:nvPicPr>
        <xdr:cNvPr id="11" name="Рисунок 6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88155" y="17958009"/>
          <a:ext cx="293420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</xdr:col>
      <xdr:colOff>3326080</xdr:colOff>
      <xdr:row>101</xdr:row>
      <xdr:rowOff>51009</xdr:rowOff>
    </xdr:from>
    <xdr:ext cx="796" cy="107532"/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2247" y="16412842"/>
          <a:ext cx="796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3326080</xdr:colOff>
      <xdr:row>102</xdr:row>
      <xdr:rowOff>51009</xdr:rowOff>
    </xdr:from>
    <xdr:ext cx="796" cy="107532"/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2247" y="16412842"/>
          <a:ext cx="796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3326080</xdr:colOff>
      <xdr:row>103</xdr:row>
      <xdr:rowOff>51009</xdr:rowOff>
    </xdr:from>
    <xdr:ext cx="796" cy="107532"/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2247" y="16412842"/>
          <a:ext cx="796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</xdr:col>
      <xdr:colOff>3335605</xdr:colOff>
      <xdr:row>106</xdr:row>
      <xdr:rowOff>60534</xdr:rowOff>
    </xdr:from>
    <xdr:to>
      <xdr:col>2</xdr:col>
      <xdr:colOff>5565</xdr:colOff>
      <xdr:row>106</xdr:row>
      <xdr:rowOff>168066</xdr:rowOff>
    </xdr:to>
    <xdr:pic>
      <xdr:nvPicPr>
        <xdr:cNvPr id="15" name="Рисунок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88155" y="18158034"/>
          <a:ext cx="301090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3335605</xdr:colOff>
      <xdr:row>107</xdr:row>
      <xdr:rowOff>60534</xdr:rowOff>
    </xdr:from>
    <xdr:to>
      <xdr:col>2</xdr:col>
      <xdr:colOff>3710</xdr:colOff>
      <xdr:row>107</xdr:row>
      <xdr:rowOff>168066</xdr:rowOff>
    </xdr:to>
    <xdr:pic>
      <xdr:nvPicPr>
        <xdr:cNvPr id="16" name="Рисунок 6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88155" y="18358059"/>
          <a:ext cx="293420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3533775</xdr:colOff>
      <xdr:row>29</xdr:row>
      <xdr:rowOff>333375</xdr:rowOff>
    </xdr:from>
    <xdr:to>
      <xdr:col>2</xdr:col>
      <xdr:colOff>2118</xdr:colOff>
      <xdr:row>30</xdr:row>
      <xdr:rowOff>2286</xdr:rowOff>
    </xdr:to>
    <xdr:pic>
      <xdr:nvPicPr>
        <xdr:cNvPr id="17" name="Рисунок 31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52975" y="8839200"/>
          <a:ext cx="276225" cy="22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6405730</xdr:colOff>
      <xdr:row>33</xdr:row>
      <xdr:rowOff>6273</xdr:rowOff>
    </xdr:from>
    <xdr:to>
      <xdr:col>2</xdr:col>
      <xdr:colOff>0</xdr:colOff>
      <xdr:row>33</xdr:row>
      <xdr:rowOff>6273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58005" y="10121823"/>
          <a:ext cx="459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6405730</xdr:colOff>
      <xdr:row>37</xdr:row>
      <xdr:rowOff>21513</xdr:rowOff>
    </xdr:from>
    <xdr:to>
      <xdr:col>2</xdr:col>
      <xdr:colOff>0</xdr:colOff>
      <xdr:row>37</xdr:row>
      <xdr:rowOff>21513</xdr:rowOff>
    </xdr:to>
    <xdr:pic>
      <xdr:nvPicPr>
        <xdr:cNvPr id="19" name="Рисунок 1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58005" y="10937163"/>
          <a:ext cx="459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3640667</xdr:colOff>
      <xdr:row>28</xdr:row>
      <xdr:rowOff>31750</xdr:rowOff>
    </xdr:from>
    <xdr:to>
      <xdr:col>2</xdr:col>
      <xdr:colOff>4067</xdr:colOff>
      <xdr:row>28</xdr:row>
      <xdr:rowOff>183700</xdr:rowOff>
    </xdr:to>
    <xdr:pic>
      <xdr:nvPicPr>
        <xdr:cNvPr id="20" name="Рисунок 31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9867" y="8337550"/>
          <a:ext cx="360000" cy="15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3640667</xdr:colOff>
      <xdr:row>33</xdr:row>
      <xdr:rowOff>31750</xdr:rowOff>
    </xdr:from>
    <xdr:to>
      <xdr:col>2</xdr:col>
      <xdr:colOff>4067</xdr:colOff>
      <xdr:row>33</xdr:row>
      <xdr:rowOff>183700</xdr:rowOff>
    </xdr:to>
    <xdr:pic>
      <xdr:nvPicPr>
        <xdr:cNvPr id="21" name="Рисунок 31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9867" y="10147300"/>
          <a:ext cx="360000" cy="15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3640667</xdr:colOff>
      <xdr:row>36</xdr:row>
      <xdr:rowOff>31750</xdr:rowOff>
    </xdr:from>
    <xdr:to>
      <xdr:col>2</xdr:col>
      <xdr:colOff>4067</xdr:colOff>
      <xdr:row>36</xdr:row>
      <xdr:rowOff>183700</xdr:rowOff>
    </xdr:to>
    <xdr:pic>
      <xdr:nvPicPr>
        <xdr:cNvPr id="22" name="Рисунок 31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9867" y="10747375"/>
          <a:ext cx="360000" cy="15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3640667</xdr:colOff>
      <xdr:row>37</xdr:row>
      <xdr:rowOff>31750</xdr:rowOff>
    </xdr:from>
    <xdr:to>
      <xdr:col>2</xdr:col>
      <xdr:colOff>4067</xdr:colOff>
      <xdr:row>37</xdr:row>
      <xdr:rowOff>183700</xdr:rowOff>
    </xdr:to>
    <xdr:pic>
      <xdr:nvPicPr>
        <xdr:cNvPr id="23" name="Рисунок 31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9867" y="10947400"/>
          <a:ext cx="360000" cy="15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3640667</xdr:colOff>
      <xdr:row>38</xdr:row>
      <xdr:rowOff>31750</xdr:rowOff>
    </xdr:from>
    <xdr:to>
      <xdr:col>2</xdr:col>
      <xdr:colOff>4067</xdr:colOff>
      <xdr:row>38</xdr:row>
      <xdr:rowOff>183700</xdr:rowOff>
    </xdr:to>
    <xdr:pic>
      <xdr:nvPicPr>
        <xdr:cNvPr id="24" name="Рисунок 31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9867" y="11147425"/>
          <a:ext cx="360000" cy="15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3640667</xdr:colOff>
      <xdr:row>39</xdr:row>
      <xdr:rowOff>31750</xdr:rowOff>
    </xdr:from>
    <xdr:to>
      <xdr:col>2</xdr:col>
      <xdr:colOff>4067</xdr:colOff>
      <xdr:row>39</xdr:row>
      <xdr:rowOff>183700</xdr:rowOff>
    </xdr:to>
    <xdr:pic>
      <xdr:nvPicPr>
        <xdr:cNvPr id="25" name="Рисунок 31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9867" y="11347450"/>
          <a:ext cx="360000" cy="15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3640667</xdr:colOff>
      <xdr:row>41</xdr:row>
      <xdr:rowOff>31750</xdr:rowOff>
    </xdr:from>
    <xdr:to>
      <xdr:col>2</xdr:col>
      <xdr:colOff>4067</xdr:colOff>
      <xdr:row>41</xdr:row>
      <xdr:rowOff>183700</xdr:rowOff>
    </xdr:to>
    <xdr:pic>
      <xdr:nvPicPr>
        <xdr:cNvPr id="26" name="Рисунок 31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9867" y="11747500"/>
          <a:ext cx="360000" cy="15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3672417</xdr:colOff>
      <xdr:row>67</xdr:row>
      <xdr:rowOff>21167</xdr:rowOff>
    </xdr:from>
    <xdr:to>
      <xdr:col>2</xdr:col>
      <xdr:colOff>3342</xdr:colOff>
      <xdr:row>67</xdr:row>
      <xdr:rowOff>173117</xdr:rowOff>
    </xdr:to>
    <xdr:pic>
      <xdr:nvPicPr>
        <xdr:cNvPr id="27" name="Рисунок 31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1617" y="12336992"/>
          <a:ext cx="360000" cy="15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3640667</xdr:colOff>
      <xdr:row>69</xdr:row>
      <xdr:rowOff>31750</xdr:rowOff>
    </xdr:from>
    <xdr:to>
      <xdr:col>2</xdr:col>
      <xdr:colOff>4067</xdr:colOff>
      <xdr:row>69</xdr:row>
      <xdr:rowOff>183700</xdr:rowOff>
    </xdr:to>
    <xdr:pic>
      <xdr:nvPicPr>
        <xdr:cNvPr id="28" name="Рисунок 31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9867" y="12747625"/>
          <a:ext cx="360000" cy="15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3640667</xdr:colOff>
      <xdr:row>71</xdr:row>
      <xdr:rowOff>31750</xdr:rowOff>
    </xdr:from>
    <xdr:to>
      <xdr:col>2</xdr:col>
      <xdr:colOff>4067</xdr:colOff>
      <xdr:row>71</xdr:row>
      <xdr:rowOff>183700</xdr:rowOff>
    </xdr:to>
    <xdr:pic>
      <xdr:nvPicPr>
        <xdr:cNvPr id="29" name="Рисунок 31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9867" y="13147675"/>
          <a:ext cx="360000" cy="15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3640667</xdr:colOff>
      <xdr:row>75</xdr:row>
      <xdr:rowOff>31750</xdr:rowOff>
    </xdr:from>
    <xdr:to>
      <xdr:col>2</xdr:col>
      <xdr:colOff>4067</xdr:colOff>
      <xdr:row>75</xdr:row>
      <xdr:rowOff>183700</xdr:rowOff>
    </xdr:to>
    <xdr:pic>
      <xdr:nvPicPr>
        <xdr:cNvPr id="30" name="Рисунок 31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9867" y="13947775"/>
          <a:ext cx="360000" cy="15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17</xdr:col>
      <xdr:colOff>4127500</xdr:colOff>
      <xdr:row>37</xdr:row>
      <xdr:rowOff>0</xdr:rowOff>
    </xdr:from>
    <xdr:to>
      <xdr:col>18</xdr:col>
      <xdr:colOff>21334</xdr:colOff>
      <xdr:row>38</xdr:row>
      <xdr:rowOff>23846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62600" y="10915650"/>
          <a:ext cx="21334" cy="223871"/>
        </a:xfrm>
        <a:prstGeom prst="rect">
          <a:avLst/>
        </a:prstGeom>
      </xdr:spPr>
    </xdr:pic>
    <xdr:clientData/>
  </xdr:twoCellAnchor>
  <xdr:twoCellAnchor>
    <xdr:from>
      <xdr:col>17</xdr:col>
      <xdr:colOff>4127500</xdr:colOff>
      <xdr:row>38</xdr:row>
      <xdr:rowOff>0</xdr:rowOff>
    </xdr:from>
    <xdr:to>
      <xdr:col>18</xdr:col>
      <xdr:colOff>21334</xdr:colOff>
      <xdr:row>39</xdr:row>
      <xdr:rowOff>23846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62600" y="11115675"/>
          <a:ext cx="21334" cy="223871"/>
        </a:xfrm>
        <a:prstGeom prst="rect">
          <a:avLst/>
        </a:prstGeom>
      </xdr:spPr>
    </xdr:pic>
    <xdr:clientData/>
  </xdr:twoCellAnchor>
  <xdr:twoCellAnchor>
    <xdr:from>
      <xdr:col>17</xdr:col>
      <xdr:colOff>4127500</xdr:colOff>
      <xdr:row>38</xdr:row>
      <xdr:rowOff>0</xdr:rowOff>
    </xdr:from>
    <xdr:to>
      <xdr:col>18</xdr:col>
      <xdr:colOff>21334</xdr:colOff>
      <xdr:row>39</xdr:row>
      <xdr:rowOff>23846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62600" y="11115675"/>
          <a:ext cx="21334" cy="223871"/>
        </a:xfrm>
        <a:prstGeom prst="rect">
          <a:avLst/>
        </a:prstGeom>
      </xdr:spPr>
    </xdr:pic>
    <xdr:clientData/>
  </xdr:twoCellAnchor>
  <xdr:twoCellAnchor>
    <xdr:from>
      <xdr:col>17</xdr:col>
      <xdr:colOff>4127500</xdr:colOff>
      <xdr:row>41</xdr:row>
      <xdr:rowOff>0</xdr:rowOff>
    </xdr:from>
    <xdr:to>
      <xdr:col>18</xdr:col>
      <xdr:colOff>21334</xdr:colOff>
      <xdr:row>41</xdr:row>
      <xdr:rowOff>23846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62600" y="11715750"/>
          <a:ext cx="21334" cy="23846"/>
        </a:xfrm>
        <a:prstGeom prst="rect">
          <a:avLst/>
        </a:prstGeom>
      </xdr:spPr>
    </xdr:pic>
    <xdr:clientData/>
  </xdr:twoCellAnchor>
  <xdr:twoCellAnchor>
    <xdr:from>
      <xdr:col>17</xdr:col>
      <xdr:colOff>4127500</xdr:colOff>
      <xdr:row>41</xdr:row>
      <xdr:rowOff>0</xdr:rowOff>
    </xdr:from>
    <xdr:to>
      <xdr:col>18</xdr:col>
      <xdr:colOff>21334</xdr:colOff>
      <xdr:row>42</xdr:row>
      <xdr:rowOff>23846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62600" y="11715750"/>
          <a:ext cx="21334" cy="223871"/>
        </a:xfrm>
        <a:prstGeom prst="rect">
          <a:avLst/>
        </a:prstGeom>
      </xdr:spPr>
    </xdr:pic>
    <xdr:clientData/>
  </xdr:twoCellAnchor>
  <xdr:twoCellAnchor>
    <xdr:from>
      <xdr:col>17</xdr:col>
      <xdr:colOff>4127500</xdr:colOff>
      <xdr:row>41</xdr:row>
      <xdr:rowOff>0</xdr:rowOff>
    </xdr:from>
    <xdr:to>
      <xdr:col>18</xdr:col>
      <xdr:colOff>21334</xdr:colOff>
      <xdr:row>42</xdr:row>
      <xdr:rowOff>23846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62600" y="11715750"/>
          <a:ext cx="21334" cy="223871"/>
        </a:xfrm>
        <a:prstGeom prst="rect">
          <a:avLst/>
        </a:prstGeom>
      </xdr:spPr>
    </xdr:pic>
    <xdr:clientData/>
  </xdr:twoCellAnchor>
  <xdr:oneCellAnchor>
    <xdr:from>
      <xdr:col>1</xdr:col>
      <xdr:colOff>3640667</xdr:colOff>
      <xdr:row>70</xdr:row>
      <xdr:rowOff>31750</xdr:rowOff>
    </xdr:from>
    <xdr:ext cx="891" cy="151950"/>
    <xdr:pic>
      <xdr:nvPicPr>
        <xdr:cNvPr id="37" name="Рисунок 31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2509" y="13006917"/>
          <a:ext cx="891" cy="15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3640667</xdr:colOff>
      <xdr:row>72</xdr:row>
      <xdr:rowOff>31750</xdr:rowOff>
    </xdr:from>
    <xdr:ext cx="891" cy="151950"/>
    <xdr:pic>
      <xdr:nvPicPr>
        <xdr:cNvPr id="38" name="Рисунок 31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2509" y="13409083"/>
          <a:ext cx="891" cy="15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3335605</xdr:colOff>
      <xdr:row>108</xdr:row>
      <xdr:rowOff>60534</xdr:rowOff>
    </xdr:from>
    <xdr:ext cx="796" cy="107532"/>
    <xdr:pic>
      <xdr:nvPicPr>
        <xdr:cNvPr id="39" name="Рисунок 6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2247" y="22327867"/>
          <a:ext cx="796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3335605</xdr:colOff>
      <xdr:row>109</xdr:row>
      <xdr:rowOff>60534</xdr:rowOff>
    </xdr:from>
    <xdr:ext cx="796" cy="107532"/>
    <xdr:pic>
      <xdr:nvPicPr>
        <xdr:cNvPr id="40" name="Рисунок 6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2247" y="22327867"/>
          <a:ext cx="796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3335605</xdr:colOff>
      <xdr:row>110</xdr:row>
      <xdr:rowOff>60534</xdr:rowOff>
    </xdr:from>
    <xdr:ext cx="796" cy="107532"/>
    <xdr:pic>
      <xdr:nvPicPr>
        <xdr:cNvPr id="41" name="Рисунок 6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2247" y="22327867"/>
          <a:ext cx="796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3335605</xdr:colOff>
      <xdr:row>111</xdr:row>
      <xdr:rowOff>60534</xdr:rowOff>
    </xdr:from>
    <xdr:ext cx="796" cy="107532"/>
    <xdr:pic>
      <xdr:nvPicPr>
        <xdr:cNvPr id="42" name="Рисунок 6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2247" y="22327867"/>
          <a:ext cx="796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17</xdr:col>
      <xdr:colOff>4127500</xdr:colOff>
      <xdr:row>42</xdr:row>
      <xdr:rowOff>0</xdr:rowOff>
    </xdr:from>
    <xdr:to>
      <xdr:col>18</xdr:col>
      <xdr:colOff>21334</xdr:colOff>
      <xdr:row>43</xdr:row>
      <xdr:rowOff>23846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88358" y="11948583"/>
          <a:ext cx="22393" cy="426013"/>
        </a:xfrm>
        <a:prstGeom prst="rect">
          <a:avLst/>
        </a:prstGeom>
      </xdr:spPr>
    </xdr:pic>
    <xdr:clientData/>
  </xdr:twoCellAnchor>
  <xdr:twoCellAnchor>
    <xdr:from>
      <xdr:col>17</xdr:col>
      <xdr:colOff>4127500</xdr:colOff>
      <xdr:row>42</xdr:row>
      <xdr:rowOff>0</xdr:rowOff>
    </xdr:from>
    <xdr:to>
      <xdr:col>18</xdr:col>
      <xdr:colOff>21334</xdr:colOff>
      <xdr:row>43</xdr:row>
      <xdr:rowOff>23846</xdr:rowOff>
    </xdr:to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88358" y="11948583"/>
          <a:ext cx="22393" cy="426013"/>
        </a:xfrm>
        <a:prstGeom prst="rect">
          <a:avLst/>
        </a:prstGeom>
      </xdr:spPr>
    </xdr:pic>
    <xdr:clientData/>
  </xdr:twoCellAnchor>
  <xdr:twoCellAnchor>
    <xdr:from>
      <xdr:col>17</xdr:col>
      <xdr:colOff>4127500</xdr:colOff>
      <xdr:row>43</xdr:row>
      <xdr:rowOff>0</xdr:rowOff>
    </xdr:from>
    <xdr:to>
      <xdr:col>18</xdr:col>
      <xdr:colOff>21334</xdr:colOff>
      <xdr:row>44</xdr:row>
      <xdr:rowOff>23846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88358" y="11948583"/>
          <a:ext cx="22393" cy="426013"/>
        </a:xfrm>
        <a:prstGeom prst="rect">
          <a:avLst/>
        </a:prstGeom>
      </xdr:spPr>
    </xdr:pic>
    <xdr:clientData/>
  </xdr:twoCellAnchor>
  <xdr:twoCellAnchor>
    <xdr:from>
      <xdr:col>17</xdr:col>
      <xdr:colOff>4127500</xdr:colOff>
      <xdr:row>43</xdr:row>
      <xdr:rowOff>0</xdr:rowOff>
    </xdr:from>
    <xdr:to>
      <xdr:col>18</xdr:col>
      <xdr:colOff>21334</xdr:colOff>
      <xdr:row>44</xdr:row>
      <xdr:rowOff>23846</xdr:rowOff>
    </xdr:to>
    <xdr:pic>
      <xdr:nvPicPr>
        <xdr:cNvPr id="46" name="Рисунок 45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88358" y="11948583"/>
          <a:ext cx="22393" cy="426013"/>
        </a:xfrm>
        <a:prstGeom prst="rect">
          <a:avLst/>
        </a:prstGeom>
      </xdr:spPr>
    </xdr:pic>
    <xdr:clientData/>
  </xdr:twoCellAnchor>
  <xdr:twoCellAnchor>
    <xdr:from>
      <xdr:col>17</xdr:col>
      <xdr:colOff>4127500</xdr:colOff>
      <xdr:row>44</xdr:row>
      <xdr:rowOff>0</xdr:rowOff>
    </xdr:from>
    <xdr:to>
      <xdr:col>18</xdr:col>
      <xdr:colOff>21334</xdr:colOff>
      <xdr:row>45</xdr:row>
      <xdr:rowOff>23846</xdr:rowOff>
    </xdr:to>
    <xdr:pic>
      <xdr:nvPicPr>
        <xdr:cNvPr id="47" name="Рисунок 46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88358" y="12350750"/>
          <a:ext cx="22393" cy="235513"/>
        </a:xfrm>
        <a:prstGeom prst="rect">
          <a:avLst/>
        </a:prstGeom>
      </xdr:spPr>
    </xdr:pic>
    <xdr:clientData/>
  </xdr:twoCellAnchor>
  <xdr:twoCellAnchor>
    <xdr:from>
      <xdr:col>17</xdr:col>
      <xdr:colOff>4127500</xdr:colOff>
      <xdr:row>44</xdr:row>
      <xdr:rowOff>0</xdr:rowOff>
    </xdr:from>
    <xdr:to>
      <xdr:col>18</xdr:col>
      <xdr:colOff>21334</xdr:colOff>
      <xdr:row>45</xdr:row>
      <xdr:rowOff>23846</xdr:rowOff>
    </xdr:to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88358" y="12350750"/>
          <a:ext cx="22393" cy="235513"/>
        </a:xfrm>
        <a:prstGeom prst="rect">
          <a:avLst/>
        </a:prstGeom>
      </xdr:spPr>
    </xdr:pic>
    <xdr:clientData/>
  </xdr:twoCellAnchor>
  <xdr:twoCellAnchor>
    <xdr:from>
      <xdr:col>17</xdr:col>
      <xdr:colOff>4127500</xdr:colOff>
      <xdr:row>44</xdr:row>
      <xdr:rowOff>0</xdr:rowOff>
    </xdr:from>
    <xdr:to>
      <xdr:col>18</xdr:col>
      <xdr:colOff>21334</xdr:colOff>
      <xdr:row>45</xdr:row>
      <xdr:rowOff>23846</xdr:rowOff>
    </xdr:to>
    <xdr:pic>
      <xdr:nvPicPr>
        <xdr:cNvPr id="49" name="Рисунок 48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88358" y="11948583"/>
          <a:ext cx="22393" cy="426013"/>
        </a:xfrm>
        <a:prstGeom prst="rect">
          <a:avLst/>
        </a:prstGeom>
      </xdr:spPr>
    </xdr:pic>
    <xdr:clientData/>
  </xdr:twoCellAnchor>
  <xdr:twoCellAnchor>
    <xdr:from>
      <xdr:col>17</xdr:col>
      <xdr:colOff>4127500</xdr:colOff>
      <xdr:row>44</xdr:row>
      <xdr:rowOff>0</xdr:rowOff>
    </xdr:from>
    <xdr:to>
      <xdr:col>18</xdr:col>
      <xdr:colOff>21334</xdr:colOff>
      <xdr:row>45</xdr:row>
      <xdr:rowOff>23846</xdr:rowOff>
    </xdr:to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88358" y="11948583"/>
          <a:ext cx="22393" cy="426013"/>
        </a:xfrm>
        <a:prstGeom prst="rect">
          <a:avLst/>
        </a:prstGeom>
      </xdr:spPr>
    </xdr:pic>
    <xdr:clientData/>
  </xdr:twoCellAnchor>
  <xdr:twoCellAnchor>
    <xdr:from>
      <xdr:col>17</xdr:col>
      <xdr:colOff>4127500</xdr:colOff>
      <xdr:row>45</xdr:row>
      <xdr:rowOff>0</xdr:rowOff>
    </xdr:from>
    <xdr:to>
      <xdr:col>18</xdr:col>
      <xdr:colOff>21334</xdr:colOff>
      <xdr:row>46</xdr:row>
      <xdr:rowOff>23846</xdr:rowOff>
    </xdr:to>
    <xdr:pic>
      <xdr:nvPicPr>
        <xdr:cNvPr id="51" name="Рисунок 50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88358" y="12350750"/>
          <a:ext cx="22393" cy="235513"/>
        </a:xfrm>
        <a:prstGeom prst="rect">
          <a:avLst/>
        </a:prstGeom>
      </xdr:spPr>
    </xdr:pic>
    <xdr:clientData/>
  </xdr:twoCellAnchor>
  <xdr:twoCellAnchor>
    <xdr:from>
      <xdr:col>17</xdr:col>
      <xdr:colOff>4127500</xdr:colOff>
      <xdr:row>45</xdr:row>
      <xdr:rowOff>0</xdr:rowOff>
    </xdr:from>
    <xdr:to>
      <xdr:col>18</xdr:col>
      <xdr:colOff>21334</xdr:colOff>
      <xdr:row>46</xdr:row>
      <xdr:rowOff>23846</xdr:rowOff>
    </xdr:to>
    <xdr:pic>
      <xdr:nvPicPr>
        <xdr:cNvPr id="52" name="Рисунок 51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88358" y="12350750"/>
          <a:ext cx="22393" cy="235513"/>
        </a:xfrm>
        <a:prstGeom prst="rect">
          <a:avLst/>
        </a:prstGeom>
      </xdr:spPr>
    </xdr:pic>
    <xdr:clientData/>
  </xdr:twoCellAnchor>
  <xdr:twoCellAnchor>
    <xdr:from>
      <xdr:col>17</xdr:col>
      <xdr:colOff>4127500</xdr:colOff>
      <xdr:row>45</xdr:row>
      <xdr:rowOff>0</xdr:rowOff>
    </xdr:from>
    <xdr:to>
      <xdr:col>18</xdr:col>
      <xdr:colOff>21334</xdr:colOff>
      <xdr:row>46</xdr:row>
      <xdr:rowOff>23846</xdr:rowOff>
    </xdr:to>
    <xdr:pic>
      <xdr:nvPicPr>
        <xdr:cNvPr id="53" name="Рисунок 52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88358" y="11948583"/>
          <a:ext cx="22393" cy="426013"/>
        </a:xfrm>
        <a:prstGeom prst="rect">
          <a:avLst/>
        </a:prstGeom>
      </xdr:spPr>
    </xdr:pic>
    <xdr:clientData/>
  </xdr:twoCellAnchor>
  <xdr:twoCellAnchor>
    <xdr:from>
      <xdr:col>17</xdr:col>
      <xdr:colOff>4127500</xdr:colOff>
      <xdr:row>45</xdr:row>
      <xdr:rowOff>0</xdr:rowOff>
    </xdr:from>
    <xdr:to>
      <xdr:col>18</xdr:col>
      <xdr:colOff>21334</xdr:colOff>
      <xdr:row>46</xdr:row>
      <xdr:rowOff>23846</xdr:rowOff>
    </xdr:to>
    <xdr:pic>
      <xdr:nvPicPr>
        <xdr:cNvPr id="54" name="Рисунок 53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88358" y="11948583"/>
          <a:ext cx="22393" cy="426013"/>
        </a:xfrm>
        <a:prstGeom prst="rect">
          <a:avLst/>
        </a:prstGeom>
      </xdr:spPr>
    </xdr:pic>
    <xdr:clientData/>
  </xdr:twoCellAnchor>
  <xdr:twoCellAnchor>
    <xdr:from>
      <xdr:col>17</xdr:col>
      <xdr:colOff>4127500</xdr:colOff>
      <xdr:row>46</xdr:row>
      <xdr:rowOff>0</xdr:rowOff>
    </xdr:from>
    <xdr:to>
      <xdr:col>18</xdr:col>
      <xdr:colOff>21334</xdr:colOff>
      <xdr:row>47</xdr:row>
      <xdr:rowOff>23846</xdr:rowOff>
    </xdr:to>
    <xdr:pic>
      <xdr:nvPicPr>
        <xdr:cNvPr id="55" name="Рисунок 54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88358" y="12350750"/>
          <a:ext cx="22393" cy="235513"/>
        </a:xfrm>
        <a:prstGeom prst="rect">
          <a:avLst/>
        </a:prstGeom>
      </xdr:spPr>
    </xdr:pic>
    <xdr:clientData/>
  </xdr:twoCellAnchor>
  <xdr:twoCellAnchor>
    <xdr:from>
      <xdr:col>17</xdr:col>
      <xdr:colOff>4127500</xdr:colOff>
      <xdr:row>46</xdr:row>
      <xdr:rowOff>0</xdr:rowOff>
    </xdr:from>
    <xdr:to>
      <xdr:col>18</xdr:col>
      <xdr:colOff>21334</xdr:colOff>
      <xdr:row>47</xdr:row>
      <xdr:rowOff>23846</xdr:rowOff>
    </xdr:to>
    <xdr:pic>
      <xdr:nvPicPr>
        <xdr:cNvPr id="56" name="Рисунок 55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88358" y="12350750"/>
          <a:ext cx="22393" cy="235513"/>
        </a:xfrm>
        <a:prstGeom prst="rect">
          <a:avLst/>
        </a:prstGeom>
      </xdr:spPr>
    </xdr:pic>
    <xdr:clientData/>
  </xdr:twoCellAnchor>
  <xdr:twoCellAnchor>
    <xdr:from>
      <xdr:col>17</xdr:col>
      <xdr:colOff>4127500</xdr:colOff>
      <xdr:row>46</xdr:row>
      <xdr:rowOff>0</xdr:rowOff>
    </xdr:from>
    <xdr:to>
      <xdr:col>18</xdr:col>
      <xdr:colOff>21334</xdr:colOff>
      <xdr:row>47</xdr:row>
      <xdr:rowOff>23846</xdr:rowOff>
    </xdr:to>
    <xdr:pic>
      <xdr:nvPicPr>
        <xdr:cNvPr id="57" name="Рисунок 56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88358" y="11948583"/>
          <a:ext cx="22393" cy="426013"/>
        </a:xfrm>
        <a:prstGeom prst="rect">
          <a:avLst/>
        </a:prstGeom>
      </xdr:spPr>
    </xdr:pic>
    <xdr:clientData/>
  </xdr:twoCellAnchor>
  <xdr:twoCellAnchor>
    <xdr:from>
      <xdr:col>17</xdr:col>
      <xdr:colOff>4127500</xdr:colOff>
      <xdr:row>46</xdr:row>
      <xdr:rowOff>0</xdr:rowOff>
    </xdr:from>
    <xdr:to>
      <xdr:col>18</xdr:col>
      <xdr:colOff>21334</xdr:colOff>
      <xdr:row>47</xdr:row>
      <xdr:rowOff>23846</xdr:rowOff>
    </xdr:to>
    <xdr:pic>
      <xdr:nvPicPr>
        <xdr:cNvPr id="58" name="Рисунок 57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88358" y="11948583"/>
          <a:ext cx="22393" cy="426013"/>
        </a:xfrm>
        <a:prstGeom prst="rect">
          <a:avLst/>
        </a:prstGeom>
      </xdr:spPr>
    </xdr:pic>
    <xdr:clientData/>
  </xdr:twoCellAnchor>
  <xdr:twoCellAnchor>
    <xdr:from>
      <xdr:col>17</xdr:col>
      <xdr:colOff>4127500</xdr:colOff>
      <xdr:row>47</xdr:row>
      <xdr:rowOff>0</xdr:rowOff>
    </xdr:from>
    <xdr:to>
      <xdr:col>18</xdr:col>
      <xdr:colOff>21334</xdr:colOff>
      <xdr:row>48</xdr:row>
      <xdr:rowOff>23846</xdr:rowOff>
    </xdr:to>
    <xdr:pic>
      <xdr:nvPicPr>
        <xdr:cNvPr id="59" name="Рисунок 58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88358" y="12350750"/>
          <a:ext cx="22393" cy="235513"/>
        </a:xfrm>
        <a:prstGeom prst="rect">
          <a:avLst/>
        </a:prstGeom>
      </xdr:spPr>
    </xdr:pic>
    <xdr:clientData/>
  </xdr:twoCellAnchor>
  <xdr:twoCellAnchor>
    <xdr:from>
      <xdr:col>17</xdr:col>
      <xdr:colOff>4127500</xdr:colOff>
      <xdr:row>47</xdr:row>
      <xdr:rowOff>0</xdr:rowOff>
    </xdr:from>
    <xdr:to>
      <xdr:col>18</xdr:col>
      <xdr:colOff>21334</xdr:colOff>
      <xdr:row>48</xdr:row>
      <xdr:rowOff>23846</xdr:rowOff>
    </xdr:to>
    <xdr:pic>
      <xdr:nvPicPr>
        <xdr:cNvPr id="60" name="Рисунок 59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88358" y="12350750"/>
          <a:ext cx="22393" cy="235513"/>
        </a:xfrm>
        <a:prstGeom prst="rect">
          <a:avLst/>
        </a:prstGeom>
      </xdr:spPr>
    </xdr:pic>
    <xdr:clientData/>
  </xdr:twoCellAnchor>
  <xdr:twoCellAnchor>
    <xdr:from>
      <xdr:col>17</xdr:col>
      <xdr:colOff>4127500</xdr:colOff>
      <xdr:row>47</xdr:row>
      <xdr:rowOff>0</xdr:rowOff>
    </xdr:from>
    <xdr:to>
      <xdr:col>18</xdr:col>
      <xdr:colOff>21334</xdr:colOff>
      <xdr:row>48</xdr:row>
      <xdr:rowOff>23846</xdr:rowOff>
    </xdr:to>
    <xdr:pic>
      <xdr:nvPicPr>
        <xdr:cNvPr id="61" name="Рисунок 60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88358" y="11948583"/>
          <a:ext cx="22393" cy="426013"/>
        </a:xfrm>
        <a:prstGeom prst="rect">
          <a:avLst/>
        </a:prstGeom>
      </xdr:spPr>
    </xdr:pic>
    <xdr:clientData/>
  </xdr:twoCellAnchor>
  <xdr:twoCellAnchor>
    <xdr:from>
      <xdr:col>17</xdr:col>
      <xdr:colOff>4127500</xdr:colOff>
      <xdr:row>47</xdr:row>
      <xdr:rowOff>0</xdr:rowOff>
    </xdr:from>
    <xdr:to>
      <xdr:col>18</xdr:col>
      <xdr:colOff>21334</xdr:colOff>
      <xdr:row>48</xdr:row>
      <xdr:rowOff>23846</xdr:rowOff>
    </xdr:to>
    <xdr:pic>
      <xdr:nvPicPr>
        <xdr:cNvPr id="62" name="Рисунок 61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88358" y="11948583"/>
          <a:ext cx="22393" cy="426013"/>
        </a:xfrm>
        <a:prstGeom prst="rect">
          <a:avLst/>
        </a:prstGeom>
      </xdr:spPr>
    </xdr:pic>
    <xdr:clientData/>
  </xdr:twoCellAnchor>
  <xdr:twoCellAnchor>
    <xdr:from>
      <xdr:col>17</xdr:col>
      <xdr:colOff>4127500</xdr:colOff>
      <xdr:row>48</xdr:row>
      <xdr:rowOff>0</xdr:rowOff>
    </xdr:from>
    <xdr:to>
      <xdr:col>18</xdr:col>
      <xdr:colOff>21334</xdr:colOff>
      <xdr:row>49</xdr:row>
      <xdr:rowOff>23846</xdr:rowOff>
    </xdr:to>
    <xdr:pic>
      <xdr:nvPicPr>
        <xdr:cNvPr id="63" name="Рисунок 62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88358" y="12350750"/>
          <a:ext cx="22393" cy="235513"/>
        </a:xfrm>
        <a:prstGeom prst="rect">
          <a:avLst/>
        </a:prstGeom>
      </xdr:spPr>
    </xdr:pic>
    <xdr:clientData/>
  </xdr:twoCellAnchor>
  <xdr:twoCellAnchor>
    <xdr:from>
      <xdr:col>17</xdr:col>
      <xdr:colOff>4127500</xdr:colOff>
      <xdr:row>48</xdr:row>
      <xdr:rowOff>0</xdr:rowOff>
    </xdr:from>
    <xdr:to>
      <xdr:col>18</xdr:col>
      <xdr:colOff>21334</xdr:colOff>
      <xdr:row>49</xdr:row>
      <xdr:rowOff>23846</xdr:rowOff>
    </xdr:to>
    <xdr:pic>
      <xdr:nvPicPr>
        <xdr:cNvPr id="64" name="Рисунок 63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88358" y="12350750"/>
          <a:ext cx="22393" cy="235513"/>
        </a:xfrm>
        <a:prstGeom prst="rect">
          <a:avLst/>
        </a:prstGeom>
      </xdr:spPr>
    </xdr:pic>
    <xdr:clientData/>
  </xdr:twoCellAnchor>
  <xdr:twoCellAnchor>
    <xdr:from>
      <xdr:col>17</xdr:col>
      <xdr:colOff>4127500</xdr:colOff>
      <xdr:row>48</xdr:row>
      <xdr:rowOff>0</xdr:rowOff>
    </xdr:from>
    <xdr:to>
      <xdr:col>18</xdr:col>
      <xdr:colOff>21334</xdr:colOff>
      <xdr:row>49</xdr:row>
      <xdr:rowOff>23846</xdr:rowOff>
    </xdr:to>
    <xdr:pic>
      <xdr:nvPicPr>
        <xdr:cNvPr id="65" name="Рисунок 64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88358" y="11948583"/>
          <a:ext cx="22393" cy="426013"/>
        </a:xfrm>
        <a:prstGeom prst="rect">
          <a:avLst/>
        </a:prstGeom>
      </xdr:spPr>
    </xdr:pic>
    <xdr:clientData/>
  </xdr:twoCellAnchor>
  <xdr:twoCellAnchor>
    <xdr:from>
      <xdr:col>17</xdr:col>
      <xdr:colOff>4127500</xdr:colOff>
      <xdr:row>48</xdr:row>
      <xdr:rowOff>0</xdr:rowOff>
    </xdr:from>
    <xdr:to>
      <xdr:col>18</xdr:col>
      <xdr:colOff>21334</xdr:colOff>
      <xdr:row>49</xdr:row>
      <xdr:rowOff>23846</xdr:rowOff>
    </xdr:to>
    <xdr:pic>
      <xdr:nvPicPr>
        <xdr:cNvPr id="66" name="Рисунок 65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88358" y="11948583"/>
          <a:ext cx="22393" cy="426013"/>
        </a:xfrm>
        <a:prstGeom prst="rect">
          <a:avLst/>
        </a:prstGeom>
      </xdr:spPr>
    </xdr:pic>
    <xdr:clientData/>
  </xdr:twoCellAnchor>
  <xdr:twoCellAnchor>
    <xdr:from>
      <xdr:col>17</xdr:col>
      <xdr:colOff>4127500</xdr:colOff>
      <xdr:row>49</xdr:row>
      <xdr:rowOff>0</xdr:rowOff>
    </xdr:from>
    <xdr:to>
      <xdr:col>18</xdr:col>
      <xdr:colOff>21334</xdr:colOff>
      <xdr:row>50</xdr:row>
      <xdr:rowOff>23846</xdr:rowOff>
    </xdr:to>
    <xdr:pic>
      <xdr:nvPicPr>
        <xdr:cNvPr id="67" name="Рисунок 66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88358" y="12350750"/>
          <a:ext cx="22393" cy="235513"/>
        </a:xfrm>
        <a:prstGeom prst="rect">
          <a:avLst/>
        </a:prstGeom>
      </xdr:spPr>
    </xdr:pic>
    <xdr:clientData/>
  </xdr:twoCellAnchor>
  <xdr:twoCellAnchor>
    <xdr:from>
      <xdr:col>17</xdr:col>
      <xdr:colOff>4127500</xdr:colOff>
      <xdr:row>49</xdr:row>
      <xdr:rowOff>0</xdr:rowOff>
    </xdr:from>
    <xdr:to>
      <xdr:col>18</xdr:col>
      <xdr:colOff>21334</xdr:colOff>
      <xdr:row>50</xdr:row>
      <xdr:rowOff>23846</xdr:rowOff>
    </xdr:to>
    <xdr:pic>
      <xdr:nvPicPr>
        <xdr:cNvPr id="68" name="Рисунок 67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88358" y="12350750"/>
          <a:ext cx="22393" cy="235513"/>
        </a:xfrm>
        <a:prstGeom prst="rect">
          <a:avLst/>
        </a:prstGeom>
      </xdr:spPr>
    </xdr:pic>
    <xdr:clientData/>
  </xdr:twoCellAnchor>
  <xdr:twoCellAnchor>
    <xdr:from>
      <xdr:col>17</xdr:col>
      <xdr:colOff>4127500</xdr:colOff>
      <xdr:row>49</xdr:row>
      <xdr:rowOff>0</xdr:rowOff>
    </xdr:from>
    <xdr:to>
      <xdr:col>18</xdr:col>
      <xdr:colOff>21334</xdr:colOff>
      <xdr:row>50</xdr:row>
      <xdr:rowOff>23846</xdr:rowOff>
    </xdr:to>
    <xdr:pic>
      <xdr:nvPicPr>
        <xdr:cNvPr id="69" name="Рисунок 68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88358" y="11948583"/>
          <a:ext cx="22393" cy="426013"/>
        </a:xfrm>
        <a:prstGeom prst="rect">
          <a:avLst/>
        </a:prstGeom>
      </xdr:spPr>
    </xdr:pic>
    <xdr:clientData/>
  </xdr:twoCellAnchor>
  <xdr:twoCellAnchor>
    <xdr:from>
      <xdr:col>17</xdr:col>
      <xdr:colOff>4127500</xdr:colOff>
      <xdr:row>49</xdr:row>
      <xdr:rowOff>0</xdr:rowOff>
    </xdr:from>
    <xdr:to>
      <xdr:col>18</xdr:col>
      <xdr:colOff>21334</xdr:colOff>
      <xdr:row>50</xdr:row>
      <xdr:rowOff>23846</xdr:rowOff>
    </xdr:to>
    <xdr:pic>
      <xdr:nvPicPr>
        <xdr:cNvPr id="70" name="Рисунок 69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88358" y="11948583"/>
          <a:ext cx="22393" cy="426013"/>
        </a:xfrm>
        <a:prstGeom prst="rect">
          <a:avLst/>
        </a:prstGeom>
      </xdr:spPr>
    </xdr:pic>
    <xdr:clientData/>
  </xdr:twoCellAnchor>
  <xdr:twoCellAnchor>
    <xdr:from>
      <xdr:col>17</xdr:col>
      <xdr:colOff>4127500</xdr:colOff>
      <xdr:row>50</xdr:row>
      <xdr:rowOff>0</xdr:rowOff>
    </xdr:from>
    <xdr:to>
      <xdr:col>18</xdr:col>
      <xdr:colOff>21334</xdr:colOff>
      <xdr:row>51</xdr:row>
      <xdr:rowOff>23846</xdr:rowOff>
    </xdr:to>
    <xdr:pic>
      <xdr:nvPicPr>
        <xdr:cNvPr id="71" name="Рисунок 70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88358" y="12350750"/>
          <a:ext cx="22393" cy="235513"/>
        </a:xfrm>
        <a:prstGeom prst="rect">
          <a:avLst/>
        </a:prstGeom>
      </xdr:spPr>
    </xdr:pic>
    <xdr:clientData/>
  </xdr:twoCellAnchor>
  <xdr:twoCellAnchor>
    <xdr:from>
      <xdr:col>17</xdr:col>
      <xdr:colOff>4127500</xdr:colOff>
      <xdr:row>50</xdr:row>
      <xdr:rowOff>0</xdr:rowOff>
    </xdr:from>
    <xdr:to>
      <xdr:col>18</xdr:col>
      <xdr:colOff>21334</xdr:colOff>
      <xdr:row>51</xdr:row>
      <xdr:rowOff>23846</xdr:rowOff>
    </xdr:to>
    <xdr:pic>
      <xdr:nvPicPr>
        <xdr:cNvPr id="72" name="Рисунок 71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88358" y="12350750"/>
          <a:ext cx="22393" cy="235513"/>
        </a:xfrm>
        <a:prstGeom prst="rect">
          <a:avLst/>
        </a:prstGeom>
      </xdr:spPr>
    </xdr:pic>
    <xdr:clientData/>
  </xdr:twoCellAnchor>
  <xdr:twoCellAnchor>
    <xdr:from>
      <xdr:col>17</xdr:col>
      <xdr:colOff>4127500</xdr:colOff>
      <xdr:row>50</xdr:row>
      <xdr:rowOff>0</xdr:rowOff>
    </xdr:from>
    <xdr:to>
      <xdr:col>18</xdr:col>
      <xdr:colOff>21334</xdr:colOff>
      <xdr:row>51</xdr:row>
      <xdr:rowOff>23846</xdr:rowOff>
    </xdr:to>
    <xdr:pic>
      <xdr:nvPicPr>
        <xdr:cNvPr id="73" name="Рисунок 72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88358" y="11948583"/>
          <a:ext cx="22393" cy="426013"/>
        </a:xfrm>
        <a:prstGeom prst="rect">
          <a:avLst/>
        </a:prstGeom>
      </xdr:spPr>
    </xdr:pic>
    <xdr:clientData/>
  </xdr:twoCellAnchor>
  <xdr:twoCellAnchor>
    <xdr:from>
      <xdr:col>17</xdr:col>
      <xdr:colOff>4127500</xdr:colOff>
      <xdr:row>50</xdr:row>
      <xdr:rowOff>0</xdr:rowOff>
    </xdr:from>
    <xdr:to>
      <xdr:col>18</xdr:col>
      <xdr:colOff>21334</xdr:colOff>
      <xdr:row>51</xdr:row>
      <xdr:rowOff>23846</xdr:rowOff>
    </xdr:to>
    <xdr:pic>
      <xdr:nvPicPr>
        <xdr:cNvPr id="74" name="Рисунок 73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88358" y="11948583"/>
          <a:ext cx="22393" cy="426013"/>
        </a:xfrm>
        <a:prstGeom prst="rect">
          <a:avLst/>
        </a:prstGeom>
      </xdr:spPr>
    </xdr:pic>
    <xdr:clientData/>
  </xdr:twoCellAnchor>
  <xdr:twoCellAnchor>
    <xdr:from>
      <xdr:col>17</xdr:col>
      <xdr:colOff>4127500</xdr:colOff>
      <xdr:row>51</xdr:row>
      <xdr:rowOff>0</xdr:rowOff>
    </xdr:from>
    <xdr:to>
      <xdr:col>18</xdr:col>
      <xdr:colOff>21334</xdr:colOff>
      <xdr:row>52</xdr:row>
      <xdr:rowOff>23846</xdr:rowOff>
    </xdr:to>
    <xdr:pic>
      <xdr:nvPicPr>
        <xdr:cNvPr id="75" name="Рисунок 74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88358" y="12350750"/>
          <a:ext cx="22393" cy="235513"/>
        </a:xfrm>
        <a:prstGeom prst="rect">
          <a:avLst/>
        </a:prstGeom>
      </xdr:spPr>
    </xdr:pic>
    <xdr:clientData/>
  </xdr:twoCellAnchor>
  <xdr:twoCellAnchor>
    <xdr:from>
      <xdr:col>17</xdr:col>
      <xdr:colOff>4127500</xdr:colOff>
      <xdr:row>51</xdr:row>
      <xdr:rowOff>0</xdr:rowOff>
    </xdr:from>
    <xdr:to>
      <xdr:col>18</xdr:col>
      <xdr:colOff>21334</xdr:colOff>
      <xdr:row>52</xdr:row>
      <xdr:rowOff>23846</xdr:rowOff>
    </xdr:to>
    <xdr:pic>
      <xdr:nvPicPr>
        <xdr:cNvPr id="76" name="Рисунок 75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88358" y="12350750"/>
          <a:ext cx="22393" cy="235513"/>
        </a:xfrm>
        <a:prstGeom prst="rect">
          <a:avLst/>
        </a:prstGeom>
      </xdr:spPr>
    </xdr:pic>
    <xdr:clientData/>
  </xdr:twoCellAnchor>
  <xdr:twoCellAnchor>
    <xdr:from>
      <xdr:col>17</xdr:col>
      <xdr:colOff>4127500</xdr:colOff>
      <xdr:row>51</xdr:row>
      <xdr:rowOff>0</xdr:rowOff>
    </xdr:from>
    <xdr:to>
      <xdr:col>18</xdr:col>
      <xdr:colOff>21334</xdr:colOff>
      <xdr:row>52</xdr:row>
      <xdr:rowOff>23846</xdr:rowOff>
    </xdr:to>
    <xdr:pic>
      <xdr:nvPicPr>
        <xdr:cNvPr id="77" name="Рисунок 76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88358" y="11948583"/>
          <a:ext cx="22393" cy="426013"/>
        </a:xfrm>
        <a:prstGeom prst="rect">
          <a:avLst/>
        </a:prstGeom>
      </xdr:spPr>
    </xdr:pic>
    <xdr:clientData/>
  </xdr:twoCellAnchor>
  <xdr:twoCellAnchor>
    <xdr:from>
      <xdr:col>17</xdr:col>
      <xdr:colOff>4127500</xdr:colOff>
      <xdr:row>51</xdr:row>
      <xdr:rowOff>0</xdr:rowOff>
    </xdr:from>
    <xdr:to>
      <xdr:col>18</xdr:col>
      <xdr:colOff>21334</xdr:colOff>
      <xdr:row>52</xdr:row>
      <xdr:rowOff>23846</xdr:rowOff>
    </xdr:to>
    <xdr:pic>
      <xdr:nvPicPr>
        <xdr:cNvPr id="78" name="Рисунок 77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88358" y="11948583"/>
          <a:ext cx="22393" cy="426013"/>
        </a:xfrm>
        <a:prstGeom prst="rect">
          <a:avLst/>
        </a:prstGeom>
      </xdr:spPr>
    </xdr:pic>
    <xdr:clientData/>
  </xdr:twoCellAnchor>
  <xdr:twoCellAnchor>
    <xdr:from>
      <xdr:col>17</xdr:col>
      <xdr:colOff>4127500</xdr:colOff>
      <xdr:row>52</xdr:row>
      <xdr:rowOff>0</xdr:rowOff>
    </xdr:from>
    <xdr:to>
      <xdr:col>18</xdr:col>
      <xdr:colOff>21334</xdr:colOff>
      <xdr:row>53</xdr:row>
      <xdr:rowOff>23846</xdr:rowOff>
    </xdr:to>
    <xdr:pic>
      <xdr:nvPicPr>
        <xdr:cNvPr id="79" name="Рисунок 78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88358" y="12350750"/>
          <a:ext cx="22393" cy="235513"/>
        </a:xfrm>
        <a:prstGeom prst="rect">
          <a:avLst/>
        </a:prstGeom>
      </xdr:spPr>
    </xdr:pic>
    <xdr:clientData/>
  </xdr:twoCellAnchor>
  <xdr:twoCellAnchor>
    <xdr:from>
      <xdr:col>17</xdr:col>
      <xdr:colOff>4127500</xdr:colOff>
      <xdr:row>52</xdr:row>
      <xdr:rowOff>0</xdr:rowOff>
    </xdr:from>
    <xdr:to>
      <xdr:col>18</xdr:col>
      <xdr:colOff>21334</xdr:colOff>
      <xdr:row>53</xdr:row>
      <xdr:rowOff>23846</xdr:rowOff>
    </xdr:to>
    <xdr:pic>
      <xdr:nvPicPr>
        <xdr:cNvPr id="80" name="Рисунок 79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88358" y="12350750"/>
          <a:ext cx="22393" cy="235513"/>
        </a:xfrm>
        <a:prstGeom prst="rect">
          <a:avLst/>
        </a:prstGeom>
      </xdr:spPr>
    </xdr:pic>
    <xdr:clientData/>
  </xdr:twoCellAnchor>
  <xdr:twoCellAnchor>
    <xdr:from>
      <xdr:col>17</xdr:col>
      <xdr:colOff>4127500</xdr:colOff>
      <xdr:row>52</xdr:row>
      <xdr:rowOff>0</xdr:rowOff>
    </xdr:from>
    <xdr:to>
      <xdr:col>18</xdr:col>
      <xdr:colOff>21334</xdr:colOff>
      <xdr:row>53</xdr:row>
      <xdr:rowOff>23846</xdr:rowOff>
    </xdr:to>
    <xdr:pic>
      <xdr:nvPicPr>
        <xdr:cNvPr id="81" name="Рисунок 80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88358" y="11948583"/>
          <a:ext cx="22393" cy="426013"/>
        </a:xfrm>
        <a:prstGeom prst="rect">
          <a:avLst/>
        </a:prstGeom>
      </xdr:spPr>
    </xdr:pic>
    <xdr:clientData/>
  </xdr:twoCellAnchor>
  <xdr:twoCellAnchor>
    <xdr:from>
      <xdr:col>17</xdr:col>
      <xdr:colOff>4127500</xdr:colOff>
      <xdr:row>52</xdr:row>
      <xdr:rowOff>0</xdr:rowOff>
    </xdr:from>
    <xdr:to>
      <xdr:col>18</xdr:col>
      <xdr:colOff>21334</xdr:colOff>
      <xdr:row>53</xdr:row>
      <xdr:rowOff>23846</xdr:rowOff>
    </xdr:to>
    <xdr:pic>
      <xdr:nvPicPr>
        <xdr:cNvPr id="82" name="Рисунок 81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88358" y="11948583"/>
          <a:ext cx="22393" cy="426013"/>
        </a:xfrm>
        <a:prstGeom prst="rect">
          <a:avLst/>
        </a:prstGeom>
      </xdr:spPr>
    </xdr:pic>
    <xdr:clientData/>
  </xdr:twoCellAnchor>
  <xdr:twoCellAnchor>
    <xdr:from>
      <xdr:col>17</xdr:col>
      <xdr:colOff>4127500</xdr:colOff>
      <xdr:row>53</xdr:row>
      <xdr:rowOff>0</xdr:rowOff>
    </xdr:from>
    <xdr:to>
      <xdr:col>18</xdr:col>
      <xdr:colOff>21334</xdr:colOff>
      <xdr:row>54</xdr:row>
      <xdr:rowOff>23846</xdr:rowOff>
    </xdr:to>
    <xdr:pic>
      <xdr:nvPicPr>
        <xdr:cNvPr id="83" name="Рисунок 82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88358" y="12350750"/>
          <a:ext cx="22393" cy="235513"/>
        </a:xfrm>
        <a:prstGeom prst="rect">
          <a:avLst/>
        </a:prstGeom>
      </xdr:spPr>
    </xdr:pic>
    <xdr:clientData/>
  </xdr:twoCellAnchor>
  <xdr:twoCellAnchor>
    <xdr:from>
      <xdr:col>17</xdr:col>
      <xdr:colOff>4127500</xdr:colOff>
      <xdr:row>53</xdr:row>
      <xdr:rowOff>0</xdr:rowOff>
    </xdr:from>
    <xdr:to>
      <xdr:col>18</xdr:col>
      <xdr:colOff>21334</xdr:colOff>
      <xdr:row>54</xdr:row>
      <xdr:rowOff>23846</xdr:rowOff>
    </xdr:to>
    <xdr:pic>
      <xdr:nvPicPr>
        <xdr:cNvPr id="84" name="Рисунок 83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88358" y="12350750"/>
          <a:ext cx="22393" cy="235513"/>
        </a:xfrm>
        <a:prstGeom prst="rect">
          <a:avLst/>
        </a:prstGeom>
      </xdr:spPr>
    </xdr:pic>
    <xdr:clientData/>
  </xdr:twoCellAnchor>
  <xdr:twoCellAnchor>
    <xdr:from>
      <xdr:col>17</xdr:col>
      <xdr:colOff>4127500</xdr:colOff>
      <xdr:row>53</xdr:row>
      <xdr:rowOff>0</xdr:rowOff>
    </xdr:from>
    <xdr:to>
      <xdr:col>18</xdr:col>
      <xdr:colOff>21334</xdr:colOff>
      <xdr:row>54</xdr:row>
      <xdr:rowOff>23846</xdr:rowOff>
    </xdr:to>
    <xdr:pic>
      <xdr:nvPicPr>
        <xdr:cNvPr id="85" name="Рисунок 84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88358" y="11948583"/>
          <a:ext cx="22393" cy="426013"/>
        </a:xfrm>
        <a:prstGeom prst="rect">
          <a:avLst/>
        </a:prstGeom>
      </xdr:spPr>
    </xdr:pic>
    <xdr:clientData/>
  </xdr:twoCellAnchor>
  <xdr:twoCellAnchor>
    <xdr:from>
      <xdr:col>17</xdr:col>
      <xdr:colOff>4127500</xdr:colOff>
      <xdr:row>53</xdr:row>
      <xdr:rowOff>0</xdr:rowOff>
    </xdr:from>
    <xdr:to>
      <xdr:col>18</xdr:col>
      <xdr:colOff>21334</xdr:colOff>
      <xdr:row>54</xdr:row>
      <xdr:rowOff>23846</xdr:rowOff>
    </xdr:to>
    <xdr:pic>
      <xdr:nvPicPr>
        <xdr:cNvPr id="86" name="Рисунок 85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88358" y="11948583"/>
          <a:ext cx="22393" cy="426013"/>
        </a:xfrm>
        <a:prstGeom prst="rect">
          <a:avLst/>
        </a:prstGeom>
      </xdr:spPr>
    </xdr:pic>
    <xdr:clientData/>
  </xdr:twoCellAnchor>
  <xdr:twoCellAnchor>
    <xdr:from>
      <xdr:col>17</xdr:col>
      <xdr:colOff>4127500</xdr:colOff>
      <xdr:row>54</xdr:row>
      <xdr:rowOff>0</xdr:rowOff>
    </xdr:from>
    <xdr:to>
      <xdr:col>18</xdr:col>
      <xdr:colOff>21334</xdr:colOff>
      <xdr:row>55</xdr:row>
      <xdr:rowOff>23846</xdr:rowOff>
    </xdr:to>
    <xdr:pic>
      <xdr:nvPicPr>
        <xdr:cNvPr id="87" name="Рисунок 86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88358" y="12350750"/>
          <a:ext cx="22393" cy="235513"/>
        </a:xfrm>
        <a:prstGeom prst="rect">
          <a:avLst/>
        </a:prstGeom>
      </xdr:spPr>
    </xdr:pic>
    <xdr:clientData/>
  </xdr:twoCellAnchor>
  <xdr:twoCellAnchor>
    <xdr:from>
      <xdr:col>17</xdr:col>
      <xdr:colOff>4127500</xdr:colOff>
      <xdr:row>54</xdr:row>
      <xdr:rowOff>0</xdr:rowOff>
    </xdr:from>
    <xdr:to>
      <xdr:col>18</xdr:col>
      <xdr:colOff>21334</xdr:colOff>
      <xdr:row>55</xdr:row>
      <xdr:rowOff>23846</xdr:rowOff>
    </xdr:to>
    <xdr:pic>
      <xdr:nvPicPr>
        <xdr:cNvPr id="88" name="Рисунок 87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88358" y="12350750"/>
          <a:ext cx="22393" cy="235513"/>
        </a:xfrm>
        <a:prstGeom prst="rect">
          <a:avLst/>
        </a:prstGeom>
      </xdr:spPr>
    </xdr:pic>
    <xdr:clientData/>
  </xdr:twoCellAnchor>
  <xdr:twoCellAnchor>
    <xdr:from>
      <xdr:col>17</xdr:col>
      <xdr:colOff>4127500</xdr:colOff>
      <xdr:row>54</xdr:row>
      <xdr:rowOff>0</xdr:rowOff>
    </xdr:from>
    <xdr:to>
      <xdr:col>18</xdr:col>
      <xdr:colOff>21334</xdr:colOff>
      <xdr:row>55</xdr:row>
      <xdr:rowOff>23846</xdr:rowOff>
    </xdr:to>
    <xdr:pic>
      <xdr:nvPicPr>
        <xdr:cNvPr id="89" name="Рисунок 88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88358" y="11948583"/>
          <a:ext cx="22393" cy="426013"/>
        </a:xfrm>
        <a:prstGeom prst="rect">
          <a:avLst/>
        </a:prstGeom>
      </xdr:spPr>
    </xdr:pic>
    <xdr:clientData/>
  </xdr:twoCellAnchor>
  <xdr:twoCellAnchor>
    <xdr:from>
      <xdr:col>17</xdr:col>
      <xdr:colOff>4127500</xdr:colOff>
      <xdr:row>54</xdr:row>
      <xdr:rowOff>0</xdr:rowOff>
    </xdr:from>
    <xdr:to>
      <xdr:col>18</xdr:col>
      <xdr:colOff>21334</xdr:colOff>
      <xdr:row>55</xdr:row>
      <xdr:rowOff>23846</xdr:rowOff>
    </xdr:to>
    <xdr:pic>
      <xdr:nvPicPr>
        <xdr:cNvPr id="90" name="Рисунок 89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88358" y="11948583"/>
          <a:ext cx="22393" cy="426013"/>
        </a:xfrm>
        <a:prstGeom prst="rect">
          <a:avLst/>
        </a:prstGeom>
      </xdr:spPr>
    </xdr:pic>
    <xdr:clientData/>
  </xdr:twoCellAnchor>
  <xdr:twoCellAnchor>
    <xdr:from>
      <xdr:col>17</xdr:col>
      <xdr:colOff>4127500</xdr:colOff>
      <xdr:row>55</xdr:row>
      <xdr:rowOff>0</xdr:rowOff>
    </xdr:from>
    <xdr:to>
      <xdr:col>18</xdr:col>
      <xdr:colOff>21334</xdr:colOff>
      <xdr:row>56</xdr:row>
      <xdr:rowOff>23846</xdr:rowOff>
    </xdr:to>
    <xdr:pic>
      <xdr:nvPicPr>
        <xdr:cNvPr id="91" name="Рисунок 90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88358" y="12350750"/>
          <a:ext cx="22393" cy="235513"/>
        </a:xfrm>
        <a:prstGeom prst="rect">
          <a:avLst/>
        </a:prstGeom>
      </xdr:spPr>
    </xdr:pic>
    <xdr:clientData/>
  </xdr:twoCellAnchor>
  <xdr:twoCellAnchor>
    <xdr:from>
      <xdr:col>17</xdr:col>
      <xdr:colOff>4127500</xdr:colOff>
      <xdr:row>55</xdr:row>
      <xdr:rowOff>0</xdr:rowOff>
    </xdr:from>
    <xdr:to>
      <xdr:col>18</xdr:col>
      <xdr:colOff>21334</xdr:colOff>
      <xdr:row>56</xdr:row>
      <xdr:rowOff>23846</xdr:rowOff>
    </xdr:to>
    <xdr:pic>
      <xdr:nvPicPr>
        <xdr:cNvPr id="92" name="Рисунок 91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88358" y="12350750"/>
          <a:ext cx="22393" cy="235513"/>
        </a:xfrm>
        <a:prstGeom prst="rect">
          <a:avLst/>
        </a:prstGeom>
      </xdr:spPr>
    </xdr:pic>
    <xdr:clientData/>
  </xdr:twoCellAnchor>
  <xdr:twoCellAnchor>
    <xdr:from>
      <xdr:col>17</xdr:col>
      <xdr:colOff>4127500</xdr:colOff>
      <xdr:row>55</xdr:row>
      <xdr:rowOff>0</xdr:rowOff>
    </xdr:from>
    <xdr:to>
      <xdr:col>18</xdr:col>
      <xdr:colOff>21334</xdr:colOff>
      <xdr:row>56</xdr:row>
      <xdr:rowOff>23846</xdr:rowOff>
    </xdr:to>
    <xdr:pic>
      <xdr:nvPicPr>
        <xdr:cNvPr id="93" name="Рисунок 92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88358" y="11948583"/>
          <a:ext cx="22393" cy="426013"/>
        </a:xfrm>
        <a:prstGeom prst="rect">
          <a:avLst/>
        </a:prstGeom>
      </xdr:spPr>
    </xdr:pic>
    <xdr:clientData/>
  </xdr:twoCellAnchor>
  <xdr:twoCellAnchor>
    <xdr:from>
      <xdr:col>17</xdr:col>
      <xdr:colOff>4127500</xdr:colOff>
      <xdr:row>55</xdr:row>
      <xdr:rowOff>0</xdr:rowOff>
    </xdr:from>
    <xdr:to>
      <xdr:col>18</xdr:col>
      <xdr:colOff>21334</xdr:colOff>
      <xdr:row>56</xdr:row>
      <xdr:rowOff>23846</xdr:rowOff>
    </xdr:to>
    <xdr:pic>
      <xdr:nvPicPr>
        <xdr:cNvPr id="94" name="Рисунок 93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88358" y="11948583"/>
          <a:ext cx="22393" cy="426013"/>
        </a:xfrm>
        <a:prstGeom prst="rect">
          <a:avLst/>
        </a:prstGeom>
      </xdr:spPr>
    </xdr:pic>
    <xdr:clientData/>
  </xdr:twoCellAnchor>
  <xdr:twoCellAnchor>
    <xdr:from>
      <xdr:col>17</xdr:col>
      <xdr:colOff>4127500</xdr:colOff>
      <xdr:row>56</xdr:row>
      <xdr:rowOff>0</xdr:rowOff>
    </xdr:from>
    <xdr:to>
      <xdr:col>18</xdr:col>
      <xdr:colOff>21334</xdr:colOff>
      <xdr:row>57</xdr:row>
      <xdr:rowOff>23846</xdr:rowOff>
    </xdr:to>
    <xdr:pic>
      <xdr:nvPicPr>
        <xdr:cNvPr id="95" name="Рисунок 94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88358" y="12350750"/>
          <a:ext cx="22393" cy="235513"/>
        </a:xfrm>
        <a:prstGeom prst="rect">
          <a:avLst/>
        </a:prstGeom>
      </xdr:spPr>
    </xdr:pic>
    <xdr:clientData/>
  </xdr:twoCellAnchor>
  <xdr:twoCellAnchor>
    <xdr:from>
      <xdr:col>17</xdr:col>
      <xdr:colOff>4127500</xdr:colOff>
      <xdr:row>56</xdr:row>
      <xdr:rowOff>0</xdr:rowOff>
    </xdr:from>
    <xdr:to>
      <xdr:col>18</xdr:col>
      <xdr:colOff>21334</xdr:colOff>
      <xdr:row>57</xdr:row>
      <xdr:rowOff>23846</xdr:rowOff>
    </xdr:to>
    <xdr:pic>
      <xdr:nvPicPr>
        <xdr:cNvPr id="96" name="Рисунок 95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88358" y="12350750"/>
          <a:ext cx="22393" cy="235513"/>
        </a:xfrm>
        <a:prstGeom prst="rect">
          <a:avLst/>
        </a:prstGeom>
      </xdr:spPr>
    </xdr:pic>
    <xdr:clientData/>
  </xdr:twoCellAnchor>
  <xdr:twoCellAnchor>
    <xdr:from>
      <xdr:col>17</xdr:col>
      <xdr:colOff>4127500</xdr:colOff>
      <xdr:row>56</xdr:row>
      <xdr:rowOff>0</xdr:rowOff>
    </xdr:from>
    <xdr:to>
      <xdr:col>18</xdr:col>
      <xdr:colOff>21334</xdr:colOff>
      <xdr:row>57</xdr:row>
      <xdr:rowOff>23846</xdr:rowOff>
    </xdr:to>
    <xdr:pic>
      <xdr:nvPicPr>
        <xdr:cNvPr id="97" name="Рисунок 96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88358" y="11948583"/>
          <a:ext cx="22393" cy="426013"/>
        </a:xfrm>
        <a:prstGeom prst="rect">
          <a:avLst/>
        </a:prstGeom>
      </xdr:spPr>
    </xdr:pic>
    <xdr:clientData/>
  </xdr:twoCellAnchor>
  <xdr:twoCellAnchor>
    <xdr:from>
      <xdr:col>17</xdr:col>
      <xdr:colOff>4127500</xdr:colOff>
      <xdr:row>56</xdr:row>
      <xdr:rowOff>0</xdr:rowOff>
    </xdr:from>
    <xdr:to>
      <xdr:col>18</xdr:col>
      <xdr:colOff>21334</xdr:colOff>
      <xdr:row>57</xdr:row>
      <xdr:rowOff>23846</xdr:rowOff>
    </xdr:to>
    <xdr:pic>
      <xdr:nvPicPr>
        <xdr:cNvPr id="98" name="Рисунок 97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88358" y="11948583"/>
          <a:ext cx="22393" cy="426013"/>
        </a:xfrm>
        <a:prstGeom prst="rect">
          <a:avLst/>
        </a:prstGeom>
      </xdr:spPr>
    </xdr:pic>
    <xdr:clientData/>
  </xdr:twoCellAnchor>
  <xdr:twoCellAnchor>
    <xdr:from>
      <xdr:col>17</xdr:col>
      <xdr:colOff>4127500</xdr:colOff>
      <xdr:row>57</xdr:row>
      <xdr:rowOff>0</xdr:rowOff>
    </xdr:from>
    <xdr:to>
      <xdr:col>18</xdr:col>
      <xdr:colOff>21334</xdr:colOff>
      <xdr:row>58</xdr:row>
      <xdr:rowOff>23846</xdr:rowOff>
    </xdr:to>
    <xdr:pic>
      <xdr:nvPicPr>
        <xdr:cNvPr id="99" name="Рисунок 98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88358" y="12350750"/>
          <a:ext cx="22393" cy="235513"/>
        </a:xfrm>
        <a:prstGeom prst="rect">
          <a:avLst/>
        </a:prstGeom>
      </xdr:spPr>
    </xdr:pic>
    <xdr:clientData/>
  </xdr:twoCellAnchor>
  <xdr:twoCellAnchor>
    <xdr:from>
      <xdr:col>17</xdr:col>
      <xdr:colOff>4127500</xdr:colOff>
      <xdr:row>57</xdr:row>
      <xdr:rowOff>0</xdr:rowOff>
    </xdr:from>
    <xdr:to>
      <xdr:col>18</xdr:col>
      <xdr:colOff>21334</xdr:colOff>
      <xdr:row>58</xdr:row>
      <xdr:rowOff>23846</xdr:rowOff>
    </xdr:to>
    <xdr:pic>
      <xdr:nvPicPr>
        <xdr:cNvPr id="100" name="Рисунок 99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88358" y="12350750"/>
          <a:ext cx="22393" cy="235513"/>
        </a:xfrm>
        <a:prstGeom prst="rect">
          <a:avLst/>
        </a:prstGeom>
      </xdr:spPr>
    </xdr:pic>
    <xdr:clientData/>
  </xdr:twoCellAnchor>
  <xdr:twoCellAnchor>
    <xdr:from>
      <xdr:col>17</xdr:col>
      <xdr:colOff>4127500</xdr:colOff>
      <xdr:row>57</xdr:row>
      <xdr:rowOff>0</xdr:rowOff>
    </xdr:from>
    <xdr:to>
      <xdr:col>18</xdr:col>
      <xdr:colOff>21334</xdr:colOff>
      <xdr:row>58</xdr:row>
      <xdr:rowOff>23846</xdr:rowOff>
    </xdr:to>
    <xdr:pic>
      <xdr:nvPicPr>
        <xdr:cNvPr id="101" name="Рисунок 100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88358" y="11948583"/>
          <a:ext cx="22393" cy="426013"/>
        </a:xfrm>
        <a:prstGeom prst="rect">
          <a:avLst/>
        </a:prstGeom>
      </xdr:spPr>
    </xdr:pic>
    <xdr:clientData/>
  </xdr:twoCellAnchor>
  <xdr:twoCellAnchor>
    <xdr:from>
      <xdr:col>17</xdr:col>
      <xdr:colOff>4127500</xdr:colOff>
      <xdr:row>57</xdr:row>
      <xdr:rowOff>0</xdr:rowOff>
    </xdr:from>
    <xdr:to>
      <xdr:col>18</xdr:col>
      <xdr:colOff>21334</xdr:colOff>
      <xdr:row>58</xdr:row>
      <xdr:rowOff>23846</xdr:rowOff>
    </xdr:to>
    <xdr:pic>
      <xdr:nvPicPr>
        <xdr:cNvPr id="102" name="Рисунок 101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88358" y="11948583"/>
          <a:ext cx="22393" cy="426013"/>
        </a:xfrm>
        <a:prstGeom prst="rect">
          <a:avLst/>
        </a:prstGeom>
      </xdr:spPr>
    </xdr:pic>
    <xdr:clientData/>
  </xdr:twoCellAnchor>
  <xdr:twoCellAnchor>
    <xdr:from>
      <xdr:col>17</xdr:col>
      <xdr:colOff>4127500</xdr:colOff>
      <xdr:row>58</xdr:row>
      <xdr:rowOff>0</xdr:rowOff>
    </xdr:from>
    <xdr:to>
      <xdr:col>18</xdr:col>
      <xdr:colOff>21334</xdr:colOff>
      <xdr:row>59</xdr:row>
      <xdr:rowOff>23846</xdr:rowOff>
    </xdr:to>
    <xdr:pic>
      <xdr:nvPicPr>
        <xdr:cNvPr id="103" name="Рисунок 102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88358" y="12350750"/>
          <a:ext cx="22393" cy="235513"/>
        </a:xfrm>
        <a:prstGeom prst="rect">
          <a:avLst/>
        </a:prstGeom>
      </xdr:spPr>
    </xdr:pic>
    <xdr:clientData/>
  </xdr:twoCellAnchor>
  <xdr:twoCellAnchor>
    <xdr:from>
      <xdr:col>17</xdr:col>
      <xdr:colOff>4127500</xdr:colOff>
      <xdr:row>58</xdr:row>
      <xdr:rowOff>0</xdr:rowOff>
    </xdr:from>
    <xdr:to>
      <xdr:col>18</xdr:col>
      <xdr:colOff>21334</xdr:colOff>
      <xdr:row>59</xdr:row>
      <xdr:rowOff>23846</xdr:rowOff>
    </xdr:to>
    <xdr:pic>
      <xdr:nvPicPr>
        <xdr:cNvPr id="104" name="Рисунок 103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88358" y="12350750"/>
          <a:ext cx="22393" cy="235513"/>
        </a:xfrm>
        <a:prstGeom prst="rect">
          <a:avLst/>
        </a:prstGeom>
      </xdr:spPr>
    </xdr:pic>
    <xdr:clientData/>
  </xdr:twoCellAnchor>
  <xdr:twoCellAnchor>
    <xdr:from>
      <xdr:col>17</xdr:col>
      <xdr:colOff>4127500</xdr:colOff>
      <xdr:row>58</xdr:row>
      <xdr:rowOff>0</xdr:rowOff>
    </xdr:from>
    <xdr:to>
      <xdr:col>18</xdr:col>
      <xdr:colOff>21334</xdr:colOff>
      <xdr:row>59</xdr:row>
      <xdr:rowOff>23846</xdr:rowOff>
    </xdr:to>
    <xdr:pic>
      <xdr:nvPicPr>
        <xdr:cNvPr id="105" name="Рисунок 104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88358" y="11948583"/>
          <a:ext cx="22393" cy="426013"/>
        </a:xfrm>
        <a:prstGeom prst="rect">
          <a:avLst/>
        </a:prstGeom>
      </xdr:spPr>
    </xdr:pic>
    <xdr:clientData/>
  </xdr:twoCellAnchor>
  <xdr:twoCellAnchor>
    <xdr:from>
      <xdr:col>17</xdr:col>
      <xdr:colOff>4127500</xdr:colOff>
      <xdr:row>58</xdr:row>
      <xdr:rowOff>0</xdr:rowOff>
    </xdr:from>
    <xdr:to>
      <xdr:col>18</xdr:col>
      <xdr:colOff>21334</xdr:colOff>
      <xdr:row>59</xdr:row>
      <xdr:rowOff>23846</xdr:rowOff>
    </xdr:to>
    <xdr:pic>
      <xdr:nvPicPr>
        <xdr:cNvPr id="106" name="Рисунок 105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88358" y="11948583"/>
          <a:ext cx="22393" cy="426013"/>
        </a:xfrm>
        <a:prstGeom prst="rect">
          <a:avLst/>
        </a:prstGeom>
      </xdr:spPr>
    </xdr:pic>
    <xdr:clientData/>
  </xdr:twoCellAnchor>
  <xdr:twoCellAnchor>
    <xdr:from>
      <xdr:col>17</xdr:col>
      <xdr:colOff>4127500</xdr:colOff>
      <xdr:row>59</xdr:row>
      <xdr:rowOff>0</xdr:rowOff>
    </xdr:from>
    <xdr:to>
      <xdr:col>18</xdr:col>
      <xdr:colOff>21334</xdr:colOff>
      <xdr:row>60</xdr:row>
      <xdr:rowOff>23846</xdr:rowOff>
    </xdr:to>
    <xdr:pic>
      <xdr:nvPicPr>
        <xdr:cNvPr id="107" name="Рисунок 106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88358" y="12350750"/>
          <a:ext cx="22393" cy="235513"/>
        </a:xfrm>
        <a:prstGeom prst="rect">
          <a:avLst/>
        </a:prstGeom>
      </xdr:spPr>
    </xdr:pic>
    <xdr:clientData/>
  </xdr:twoCellAnchor>
  <xdr:twoCellAnchor>
    <xdr:from>
      <xdr:col>17</xdr:col>
      <xdr:colOff>4127500</xdr:colOff>
      <xdr:row>59</xdr:row>
      <xdr:rowOff>0</xdr:rowOff>
    </xdr:from>
    <xdr:to>
      <xdr:col>18</xdr:col>
      <xdr:colOff>21334</xdr:colOff>
      <xdr:row>60</xdr:row>
      <xdr:rowOff>23846</xdr:rowOff>
    </xdr:to>
    <xdr:pic>
      <xdr:nvPicPr>
        <xdr:cNvPr id="108" name="Рисунок 107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88358" y="12350750"/>
          <a:ext cx="22393" cy="235513"/>
        </a:xfrm>
        <a:prstGeom prst="rect">
          <a:avLst/>
        </a:prstGeom>
      </xdr:spPr>
    </xdr:pic>
    <xdr:clientData/>
  </xdr:twoCellAnchor>
  <xdr:twoCellAnchor>
    <xdr:from>
      <xdr:col>17</xdr:col>
      <xdr:colOff>4127500</xdr:colOff>
      <xdr:row>59</xdr:row>
      <xdr:rowOff>0</xdr:rowOff>
    </xdr:from>
    <xdr:to>
      <xdr:col>18</xdr:col>
      <xdr:colOff>21334</xdr:colOff>
      <xdr:row>60</xdr:row>
      <xdr:rowOff>23846</xdr:rowOff>
    </xdr:to>
    <xdr:pic>
      <xdr:nvPicPr>
        <xdr:cNvPr id="109" name="Рисунок 108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88358" y="11948583"/>
          <a:ext cx="22393" cy="426013"/>
        </a:xfrm>
        <a:prstGeom prst="rect">
          <a:avLst/>
        </a:prstGeom>
      </xdr:spPr>
    </xdr:pic>
    <xdr:clientData/>
  </xdr:twoCellAnchor>
  <xdr:twoCellAnchor>
    <xdr:from>
      <xdr:col>17</xdr:col>
      <xdr:colOff>4127500</xdr:colOff>
      <xdr:row>59</xdr:row>
      <xdr:rowOff>0</xdr:rowOff>
    </xdr:from>
    <xdr:to>
      <xdr:col>18</xdr:col>
      <xdr:colOff>21334</xdr:colOff>
      <xdr:row>60</xdr:row>
      <xdr:rowOff>23846</xdr:rowOff>
    </xdr:to>
    <xdr:pic>
      <xdr:nvPicPr>
        <xdr:cNvPr id="110" name="Рисунок 109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88358" y="11948583"/>
          <a:ext cx="22393" cy="426013"/>
        </a:xfrm>
        <a:prstGeom prst="rect">
          <a:avLst/>
        </a:prstGeom>
      </xdr:spPr>
    </xdr:pic>
    <xdr:clientData/>
  </xdr:twoCellAnchor>
  <xdr:twoCellAnchor>
    <xdr:from>
      <xdr:col>17</xdr:col>
      <xdr:colOff>4127500</xdr:colOff>
      <xdr:row>60</xdr:row>
      <xdr:rowOff>0</xdr:rowOff>
    </xdr:from>
    <xdr:to>
      <xdr:col>18</xdr:col>
      <xdr:colOff>21334</xdr:colOff>
      <xdr:row>61</xdr:row>
      <xdr:rowOff>23846</xdr:rowOff>
    </xdr:to>
    <xdr:pic>
      <xdr:nvPicPr>
        <xdr:cNvPr id="111" name="Рисунок 110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88358" y="12350750"/>
          <a:ext cx="22393" cy="235513"/>
        </a:xfrm>
        <a:prstGeom prst="rect">
          <a:avLst/>
        </a:prstGeom>
      </xdr:spPr>
    </xdr:pic>
    <xdr:clientData/>
  </xdr:twoCellAnchor>
  <xdr:twoCellAnchor>
    <xdr:from>
      <xdr:col>17</xdr:col>
      <xdr:colOff>4127500</xdr:colOff>
      <xdr:row>60</xdr:row>
      <xdr:rowOff>0</xdr:rowOff>
    </xdr:from>
    <xdr:to>
      <xdr:col>18</xdr:col>
      <xdr:colOff>21334</xdr:colOff>
      <xdr:row>61</xdr:row>
      <xdr:rowOff>23846</xdr:rowOff>
    </xdr:to>
    <xdr:pic>
      <xdr:nvPicPr>
        <xdr:cNvPr id="112" name="Рисунок 111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88358" y="12350750"/>
          <a:ext cx="22393" cy="235513"/>
        </a:xfrm>
        <a:prstGeom prst="rect">
          <a:avLst/>
        </a:prstGeom>
      </xdr:spPr>
    </xdr:pic>
    <xdr:clientData/>
  </xdr:twoCellAnchor>
  <xdr:twoCellAnchor>
    <xdr:from>
      <xdr:col>17</xdr:col>
      <xdr:colOff>4127500</xdr:colOff>
      <xdr:row>60</xdr:row>
      <xdr:rowOff>0</xdr:rowOff>
    </xdr:from>
    <xdr:to>
      <xdr:col>18</xdr:col>
      <xdr:colOff>21334</xdr:colOff>
      <xdr:row>61</xdr:row>
      <xdr:rowOff>23846</xdr:rowOff>
    </xdr:to>
    <xdr:pic>
      <xdr:nvPicPr>
        <xdr:cNvPr id="113" name="Рисунок 112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88358" y="11948583"/>
          <a:ext cx="22393" cy="426013"/>
        </a:xfrm>
        <a:prstGeom prst="rect">
          <a:avLst/>
        </a:prstGeom>
      </xdr:spPr>
    </xdr:pic>
    <xdr:clientData/>
  </xdr:twoCellAnchor>
  <xdr:twoCellAnchor>
    <xdr:from>
      <xdr:col>17</xdr:col>
      <xdr:colOff>4127500</xdr:colOff>
      <xdr:row>60</xdr:row>
      <xdr:rowOff>0</xdr:rowOff>
    </xdr:from>
    <xdr:to>
      <xdr:col>18</xdr:col>
      <xdr:colOff>21334</xdr:colOff>
      <xdr:row>61</xdr:row>
      <xdr:rowOff>23846</xdr:rowOff>
    </xdr:to>
    <xdr:pic>
      <xdr:nvPicPr>
        <xdr:cNvPr id="114" name="Рисунок 113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88358" y="11948583"/>
          <a:ext cx="22393" cy="426013"/>
        </a:xfrm>
        <a:prstGeom prst="rect">
          <a:avLst/>
        </a:prstGeom>
      </xdr:spPr>
    </xdr:pic>
    <xdr:clientData/>
  </xdr:twoCellAnchor>
  <xdr:twoCellAnchor>
    <xdr:from>
      <xdr:col>17</xdr:col>
      <xdr:colOff>4127500</xdr:colOff>
      <xdr:row>61</xdr:row>
      <xdr:rowOff>0</xdr:rowOff>
    </xdr:from>
    <xdr:to>
      <xdr:col>18</xdr:col>
      <xdr:colOff>21334</xdr:colOff>
      <xdr:row>62</xdr:row>
      <xdr:rowOff>23846</xdr:rowOff>
    </xdr:to>
    <xdr:pic>
      <xdr:nvPicPr>
        <xdr:cNvPr id="115" name="Рисунок 114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88358" y="12350750"/>
          <a:ext cx="22393" cy="235513"/>
        </a:xfrm>
        <a:prstGeom prst="rect">
          <a:avLst/>
        </a:prstGeom>
      </xdr:spPr>
    </xdr:pic>
    <xdr:clientData/>
  </xdr:twoCellAnchor>
  <xdr:twoCellAnchor>
    <xdr:from>
      <xdr:col>17</xdr:col>
      <xdr:colOff>4127500</xdr:colOff>
      <xdr:row>61</xdr:row>
      <xdr:rowOff>0</xdr:rowOff>
    </xdr:from>
    <xdr:to>
      <xdr:col>18</xdr:col>
      <xdr:colOff>21334</xdr:colOff>
      <xdr:row>62</xdr:row>
      <xdr:rowOff>23846</xdr:rowOff>
    </xdr:to>
    <xdr:pic>
      <xdr:nvPicPr>
        <xdr:cNvPr id="116" name="Рисунок 115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88358" y="12350750"/>
          <a:ext cx="22393" cy="235513"/>
        </a:xfrm>
        <a:prstGeom prst="rect">
          <a:avLst/>
        </a:prstGeom>
      </xdr:spPr>
    </xdr:pic>
    <xdr:clientData/>
  </xdr:twoCellAnchor>
  <xdr:twoCellAnchor>
    <xdr:from>
      <xdr:col>17</xdr:col>
      <xdr:colOff>4127500</xdr:colOff>
      <xdr:row>61</xdr:row>
      <xdr:rowOff>0</xdr:rowOff>
    </xdr:from>
    <xdr:to>
      <xdr:col>18</xdr:col>
      <xdr:colOff>21334</xdr:colOff>
      <xdr:row>62</xdr:row>
      <xdr:rowOff>23846</xdr:rowOff>
    </xdr:to>
    <xdr:pic>
      <xdr:nvPicPr>
        <xdr:cNvPr id="117" name="Рисунок 116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88358" y="11948583"/>
          <a:ext cx="22393" cy="426013"/>
        </a:xfrm>
        <a:prstGeom prst="rect">
          <a:avLst/>
        </a:prstGeom>
      </xdr:spPr>
    </xdr:pic>
    <xdr:clientData/>
  </xdr:twoCellAnchor>
  <xdr:twoCellAnchor>
    <xdr:from>
      <xdr:col>17</xdr:col>
      <xdr:colOff>4127500</xdr:colOff>
      <xdr:row>61</xdr:row>
      <xdr:rowOff>0</xdr:rowOff>
    </xdr:from>
    <xdr:to>
      <xdr:col>18</xdr:col>
      <xdr:colOff>21334</xdr:colOff>
      <xdr:row>62</xdr:row>
      <xdr:rowOff>23846</xdr:rowOff>
    </xdr:to>
    <xdr:pic>
      <xdr:nvPicPr>
        <xdr:cNvPr id="118" name="Рисунок 117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88358" y="11948583"/>
          <a:ext cx="22393" cy="426013"/>
        </a:xfrm>
        <a:prstGeom prst="rect">
          <a:avLst/>
        </a:prstGeom>
      </xdr:spPr>
    </xdr:pic>
    <xdr:clientData/>
  </xdr:twoCellAnchor>
  <xdr:twoCellAnchor>
    <xdr:from>
      <xdr:col>17</xdr:col>
      <xdr:colOff>4127500</xdr:colOff>
      <xdr:row>62</xdr:row>
      <xdr:rowOff>0</xdr:rowOff>
    </xdr:from>
    <xdr:to>
      <xdr:col>18</xdr:col>
      <xdr:colOff>21334</xdr:colOff>
      <xdr:row>63</xdr:row>
      <xdr:rowOff>23846</xdr:rowOff>
    </xdr:to>
    <xdr:pic>
      <xdr:nvPicPr>
        <xdr:cNvPr id="119" name="Рисунок 118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88358" y="12350750"/>
          <a:ext cx="22393" cy="235513"/>
        </a:xfrm>
        <a:prstGeom prst="rect">
          <a:avLst/>
        </a:prstGeom>
      </xdr:spPr>
    </xdr:pic>
    <xdr:clientData/>
  </xdr:twoCellAnchor>
  <xdr:twoCellAnchor>
    <xdr:from>
      <xdr:col>17</xdr:col>
      <xdr:colOff>4127500</xdr:colOff>
      <xdr:row>62</xdr:row>
      <xdr:rowOff>0</xdr:rowOff>
    </xdr:from>
    <xdr:to>
      <xdr:col>18</xdr:col>
      <xdr:colOff>21334</xdr:colOff>
      <xdr:row>63</xdr:row>
      <xdr:rowOff>23846</xdr:rowOff>
    </xdr:to>
    <xdr:pic>
      <xdr:nvPicPr>
        <xdr:cNvPr id="120" name="Рисунок 119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88358" y="12350750"/>
          <a:ext cx="22393" cy="235513"/>
        </a:xfrm>
        <a:prstGeom prst="rect">
          <a:avLst/>
        </a:prstGeom>
      </xdr:spPr>
    </xdr:pic>
    <xdr:clientData/>
  </xdr:twoCellAnchor>
  <xdr:twoCellAnchor>
    <xdr:from>
      <xdr:col>17</xdr:col>
      <xdr:colOff>4127500</xdr:colOff>
      <xdr:row>62</xdr:row>
      <xdr:rowOff>0</xdr:rowOff>
    </xdr:from>
    <xdr:to>
      <xdr:col>18</xdr:col>
      <xdr:colOff>21334</xdr:colOff>
      <xdr:row>63</xdr:row>
      <xdr:rowOff>23846</xdr:rowOff>
    </xdr:to>
    <xdr:pic>
      <xdr:nvPicPr>
        <xdr:cNvPr id="121" name="Рисунок 120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88358" y="11948583"/>
          <a:ext cx="22393" cy="426013"/>
        </a:xfrm>
        <a:prstGeom prst="rect">
          <a:avLst/>
        </a:prstGeom>
      </xdr:spPr>
    </xdr:pic>
    <xdr:clientData/>
  </xdr:twoCellAnchor>
  <xdr:twoCellAnchor>
    <xdr:from>
      <xdr:col>17</xdr:col>
      <xdr:colOff>4127500</xdr:colOff>
      <xdr:row>62</xdr:row>
      <xdr:rowOff>0</xdr:rowOff>
    </xdr:from>
    <xdr:to>
      <xdr:col>18</xdr:col>
      <xdr:colOff>21334</xdr:colOff>
      <xdr:row>63</xdr:row>
      <xdr:rowOff>23846</xdr:rowOff>
    </xdr:to>
    <xdr:pic>
      <xdr:nvPicPr>
        <xdr:cNvPr id="122" name="Рисунок 121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88358" y="11948583"/>
          <a:ext cx="22393" cy="426013"/>
        </a:xfrm>
        <a:prstGeom prst="rect">
          <a:avLst/>
        </a:prstGeom>
      </xdr:spPr>
    </xdr:pic>
    <xdr:clientData/>
  </xdr:twoCellAnchor>
  <xdr:twoCellAnchor>
    <xdr:from>
      <xdr:col>17</xdr:col>
      <xdr:colOff>4127500</xdr:colOff>
      <xdr:row>63</xdr:row>
      <xdr:rowOff>0</xdr:rowOff>
    </xdr:from>
    <xdr:to>
      <xdr:col>18</xdr:col>
      <xdr:colOff>21334</xdr:colOff>
      <xdr:row>64</xdr:row>
      <xdr:rowOff>23846</xdr:rowOff>
    </xdr:to>
    <xdr:pic>
      <xdr:nvPicPr>
        <xdr:cNvPr id="123" name="Рисунок 122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88358" y="12350750"/>
          <a:ext cx="22393" cy="235513"/>
        </a:xfrm>
        <a:prstGeom prst="rect">
          <a:avLst/>
        </a:prstGeom>
      </xdr:spPr>
    </xdr:pic>
    <xdr:clientData/>
  </xdr:twoCellAnchor>
  <xdr:twoCellAnchor>
    <xdr:from>
      <xdr:col>17</xdr:col>
      <xdr:colOff>4127500</xdr:colOff>
      <xdr:row>63</xdr:row>
      <xdr:rowOff>0</xdr:rowOff>
    </xdr:from>
    <xdr:to>
      <xdr:col>18</xdr:col>
      <xdr:colOff>21334</xdr:colOff>
      <xdr:row>64</xdr:row>
      <xdr:rowOff>23846</xdr:rowOff>
    </xdr:to>
    <xdr:pic>
      <xdr:nvPicPr>
        <xdr:cNvPr id="124" name="Рисунок 123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88358" y="12350750"/>
          <a:ext cx="22393" cy="235513"/>
        </a:xfrm>
        <a:prstGeom prst="rect">
          <a:avLst/>
        </a:prstGeom>
      </xdr:spPr>
    </xdr:pic>
    <xdr:clientData/>
  </xdr:twoCellAnchor>
  <xdr:twoCellAnchor>
    <xdr:from>
      <xdr:col>17</xdr:col>
      <xdr:colOff>4127500</xdr:colOff>
      <xdr:row>63</xdr:row>
      <xdr:rowOff>0</xdr:rowOff>
    </xdr:from>
    <xdr:to>
      <xdr:col>18</xdr:col>
      <xdr:colOff>21334</xdr:colOff>
      <xdr:row>64</xdr:row>
      <xdr:rowOff>23846</xdr:rowOff>
    </xdr:to>
    <xdr:pic>
      <xdr:nvPicPr>
        <xdr:cNvPr id="125" name="Рисунок 124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88358" y="11948583"/>
          <a:ext cx="22393" cy="426013"/>
        </a:xfrm>
        <a:prstGeom prst="rect">
          <a:avLst/>
        </a:prstGeom>
      </xdr:spPr>
    </xdr:pic>
    <xdr:clientData/>
  </xdr:twoCellAnchor>
  <xdr:twoCellAnchor>
    <xdr:from>
      <xdr:col>17</xdr:col>
      <xdr:colOff>4127500</xdr:colOff>
      <xdr:row>63</xdr:row>
      <xdr:rowOff>0</xdr:rowOff>
    </xdr:from>
    <xdr:to>
      <xdr:col>18</xdr:col>
      <xdr:colOff>21334</xdr:colOff>
      <xdr:row>64</xdr:row>
      <xdr:rowOff>23846</xdr:rowOff>
    </xdr:to>
    <xdr:pic>
      <xdr:nvPicPr>
        <xdr:cNvPr id="126" name="Рисунок 125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88358" y="11948583"/>
          <a:ext cx="22393" cy="426013"/>
        </a:xfrm>
        <a:prstGeom prst="rect">
          <a:avLst/>
        </a:prstGeom>
      </xdr:spPr>
    </xdr:pic>
    <xdr:clientData/>
  </xdr:twoCellAnchor>
  <xdr:twoCellAnchor>
    <xdr:from>
      <xdr:col>17</xdr:col>
      <xdr:colOff>4127500</xdr:colOff>
      <xdr:row>64</xdr:row>
      <xdr:rowOff>0</xdr:rowOff>
    </xdr:from>
    <xdr:to>
      <xdr:col>18</xdr:col>
      <xdr:colOff>21334</xdr:colOff>
      <xdr:row>65</xdr:row>
      <xdr:rowOff>23846</xdr:rowOff>
    </xdr:to>
    <xdr:pic>
      <xdr:nvPicPr>
        <xdr:cNvPr id="127" name="Рисунок 126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88358" y="12350750"/>
          <a:ext cx="22393" cy="235513"/>
        </a:xfrm>
        <a:prstGeom prst="rect">
          <a:avLst/>
        </a:prstGeom>
      </xdr:spPr>
    </xdr:pic>
    <xdr:clientData/>
  </xdr:twoCellAnchor>
  <xdr:twoCellAnchor>
    <xdr:from>
      <xdr:col>17</xdr:col>
      <xdr:colOff>4127500</xdr:colOff>
      <xdr:row>64</xdr:row>
      <xdr:rowOff>0</xdr:rowOff>
    </xdr:from>
    <xdr:to>
      <xdr:col>18</xdr:col>
      <xdr:colOff>21334</xdr:colOff>
      <xdr:row>65</xdr:row>
      <xdr:rowOff>23846</xdr:rowOff>
    </xdr:to>
    <xdr:pic>
      <xdr:nvPicPr>
        <xdr:cNvPr id="128" name="Рисунок 127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88358" y="12350750"/>
          <a:ext cx="22393" cy="235513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47625</xdr:colOff>
      <xdr:row>0</xdr:row>
      <xdr:rowOff>28575</xdr:rowOff>
    </xdr:from>
    <xdr:to>
      <xdr:col>21</xdr:col>
      <xdr:colOff>220723</xdr:colOff>
      <xdr:row>2</xdr:row>
      <xdr:rowOff>152400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77775" y="28575"/>
          <a:ext cx="1720382" cy="619125"/>
        </a:xfrm>
        <a:prstGeom prst="rect">
          <a:avLst/>
        </a:prstGeom>
      </xdr:spPr>
    </xdr:pic>
    <xdr:clientData/>
  </xdr:twoCellAnchor>
  <xdr:twoCellAnchor editAs="oneCell">
    <xdr:from>
      <xdr:col>1</xdr:col>
      <xdr:colOff>3345130</xdr:colOff>
      <xdr:row>98</xdr:row>
      <xdr:rowOff>41484</xdr:rowOff>
    </xdr:from>
    <xdr:to>
      <xdr:col>2</xdr:col>
      <xdr:colOff>1321</xdr:colOff>
      <xdr:row>98</xdr:row>
      <xdr:rowOff>149016</xdr:rowOff>
    </xdr:to>
    <xdr:pic>
      <xdr:nvPicPr>
        <xdr:cNvPr id="3" name="Рисунок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6480" y="14519484"/>
          <a:ext cx="3710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3326080</xdr:colOff>
      <xdr:row>102</xdr:row>
      <xdr:rowOff>60534</xdr:rowOff>
    </xdr:from>
    <xdr:to>
      <xdr:col>2</xdr:col>
      <xdr:colOff>8941</xdr:colOff>
      <xdr:row>102</xdr:row>
      <xdr:rowOff>168066</xdr:rowOff>
    </xdr:to>
    <xdr:pic>
      <xdr:nvPicPr>
        <xdr:cNvPr id="4" name="Рисунок 6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6480" y="15338634"/>
          <a:ext cx="3710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3326080</xdr:colOff>
      <xdr:row>106</xdr:row>
      <xdr:rowOff>51009</xdr:rowOff>
    </xdr:from>
    <xdr:to>
      <xdr:col>2</xdr:col>
      <xdr:colOff>74296</xdr:colOff>
      <xdr:row>106</xdr:row>
      <xdr:rowOff>158541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6480" y="16329234"/>
          <a:ext cx="1855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3326080</xdr:colOff>
      <xdr:row>107</xdr:row>
      <xdr:rowOff>70059</xdr:rowOff>
    </xdr:from>
    <xdr:to>
      <xdr:col>2</xdr:col>
      <xdr:colOff>8941</xdr:colOff>
      <xdr:row>107</xdr:row>
      <xdr:rowOff>177591</xdr:rowOff>
    </xdr:to>
    <xdr:pic>
      <xdr:nvPicPr>
        <xdr:cNvPr id="6" name="Рисунок 6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6480" y="16748334"/>
          <a:ext cx="3710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3335605</xdr:colOff>
      <xdr:row>108</xdr:row>
      <xdr:rowOff>70059</xdr:rowOff>
    </xdr:from>
    <xdr:to>
      <xdr:col>2</xdr:col>
      <xdr:colOff>62866</xdr:colOff>
      <xdr:row>108</xdr:row>
      <xdr:rowOff>177591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6480" y="17148384"/>
          <a:ext cx="1855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3335605</xdr:colOff>
      <xdr:row>109</xdr:row>
      <xdr:rowOff>60534</xdr:rowOff>
    </xdr:from>
    <xdr:to>
      <xdr:col>2</xdr:col>
      <xdr:colOff>273</xdr:colOff>
      <xdr:row>109</xdr:row>
      <xdr:rowOff>168066</xdr:rowOff>
    </xdr:to>
    <xdr:pic>
      <xdr:nvPicPr>
        <xdr:cNvPr id="8" name="Рисунок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6480" y="17338884"/>
          <a:ext cx="3710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3335605</xdr:colOff>
      <xdr:row>111</xdr:row>
      <xdr:rowOff>60534</xdr:rowOff>
    </xdr:from>
    <xdr:to>
      <xdr:col>2</xdr:col>
      <xdr:colOff>62866</xdr:colOff>
      <xdr:row>111</xdr:row>
      <xdr:rowOff>168066</xdr:rowOff>
    </xdr:to>
    <xdr:pic>
      <xdr:nvPicPr>
        <xdr:cNvPr id="9" name="Рисунок 6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6480" y="17738934"/>
          <a:ext cx="1855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</xdr:col>
      <xdr:colOff>3326080</xdr:colOff>
      <xdr:row>107</xdr:row>
      <xdr:rowOff>51009</xdr:rowOff>
    </xdr:from>
    <xdr:ext cx="796" cy="107532"/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6480" y="16729284"/>
          <a:ext cx="796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3326080</xdr:colOff>
      <xdr:row>108</xdr:row>
      <xdr:rowOff>51009</xdr:rowOff>
    </xdr:from>
    <xdr:ext cx="796" cy="107532"/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6480" y="17129334"/>
          <a:ext cx="796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3326080</xdr:colOff>
      <xdr:row>109</xdr:row>
      <xdr:rowOff>51009</xdr:rowOff>
    </xdr:from>
    <xdr:ext cx="796" cy="107532"/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6480" y="17329359"/>
          <a:ext cx="796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</xdr:col>
      <xdr:colOff>3335605</xdr:colOff>
      <xdr:row>112</xdr:row>
      <xdr:rowOff>60534</xdr:rowOff>
    </xdr:from>
    <xdr:to>
      <xdr:col>2</xdr:col>
      <xdr:colOff>273</xdr:colOff>
      <xdr:row>112</xdr:row>
      <xdr:rowOff>168066</xdr:rowOff>
    </xdr:to>
    <xdr:pic>
      <xdr:nvPicPr>
        <xdr:cNvPr id="13" name="Рисунок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6480" y="18138984"/>
          <a:ext cx="3710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3335605</xdr:colOff>
      <xdr:row>115</xdr:row>
      <xdr:rowOff>0</xdr:rowOff>
    </xdr:from>
    <xdr:to>
      <xdr:col>2</xdr:col>
      <xdr:colOff>62866</xdr:colOff>
      <xdr:row>115</xdr:row>
      <xdr:rowOff>107532</xdr:rowOff>
    </xdr:to>
    <xdr:pic>
      <xdr:nvPicPr>
        <xdr:cNvPr id="14" name="Рисунок 6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6480" y="18539034"/>
          <a:ext cx="1855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3533775</xdr:colOff>
      <xdr:row>29</xdr:row>
      <xdr:rowOff>333375</xdr:rowOff>
    </xdr:from>
    <xdr:to>
      <xdr:col>2</xdr:col>
      <xdr:colOff>63500</xdr:colOff>
      <xdr:row>30</xdr:row>
      <xdr:rowOff>2286</xdr:rowOff>
    </xdr:to>
    <xdr:pic>
      <xdr:nvPicPr>
        <xdr:cNvPr id="17" name="Рисунок 31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52975" y="8839200"/>
          <a:ext cx="276225" cy="22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3640667</xdr:colOff>
      <xdr:row>28</xdr:row>
      <xdr:rowOff>31750</xdr:rowOff>
    </xdr:from>
    <xdr:to>
      <xdr:col>2</xdr:col>
      <xdr:colOff>63757</xdr:colOff>
      <xdr:row>28</xdr:row>
      <xdr:rowOff>183700</xdr:rowOff>
    </xdr:to>
    <xdr:pic>
      <xdr:nvPicPr>
        <xdr:cNvPr id="18" name="Рисунок 31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9867" y="8337550"/>
          <a:ext cx="360000" cy="15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3533775</xdr:colOff>
      <xdr:row>29</xdr:row>
      <xdr:rowOff>333375</xdr:rowOff>
    </xdr:from>
    <xdr:to>
      <xdr:col>2</xdr:col>
      <xdr:colOff>65617</xdr:colOff>
      <xdr:row>30</xdr:row>
      <xdr:rowOff>2286</xdr:rowOff>
    </xdr:to>
    <xdr:pic>
      <xdr:nvPicPr>
        <xdr:cNvPr id="19" name="Рисунок 31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52975" y="8839200"/>
          <a:ext cx="276225" cy="22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6405730</xdr:colOff>
      <xdr:row>33</xdr:row>
      <xdr:rowOff>6273</xdr:rowOff>
    </xdr:from>
    <xdr:to>
      <xdr:col>2</xdr:col>
      <xdr:colOff>61931</xdr:colOff>
      <xdr:row>33</xdr:row>
      <xdr:rowOff>6273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58005" y="10121823"/>
          <a:ext cx="459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6405730</xdr:colOff>
      <xdr:row>37</xdr:row>
      <xdr:rowOff>21513</xdr:rowOff>
    </xdr:from>
    <xdr:to>
      <xdr:col>2</xdr:col>
      <xdr:colOff>61931</xdr:colOff>
      <xdr:row>37</xdr:row>
      <xdr:rowOff>21513</xdr:rowOff>
    </xdr:to>
    <xdr:pic>
      <xdr:nvPicPr>
        <xdr:cNvPr id="21" name="Рисунок 1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58005" y="10937163"/>
          <a:ext cx="459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3640667</xdr:colOff>
      <xdr:row>28</xdr:row>
      <xdr:rowOff>31750</xdr:rowOff>
    </xdr:from>
    <xdr:to>
      <xdr:col>2</xdr:col>
      <xdr:colOff>1950</xdr:colOff>
      <xdr:row>28</xdr:row>
      <xdr:rowOff>183700</xdr:rowOff>
    </xdr:to>
    <xdr:pic>
      <xdr:nvPicPr>
        <xdr:cNvPr id="22" name="Рисунок 31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9867" y="8337550"/>
          <a:ext cx="360000" cy="15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3640667</xdr:colOff>
      <xdr:row>33</xdr:row>
      <xdr:rowOff>31750</xdr:rowOff>
    </xdr:from>
    <xdr:to>
      <xdr:col>2</xdr:col>
      <xdr:colOff>1950</xdr:colOff>
      <xdr:row>33</xdr:row>
      <xdr:rowOff>183700</xdr:rowOff>
    </xdr:to>
    <xdr:pic>
      <xdr:nvPicPr>
        <xdr:cNvPr id="23" name="Рисунок 31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9867" y="10147300"/>
          <a:ext cx="360000" cy="15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3640667</xdr:colOff>
      <xdr:row>36</xdr:row>
      <xdr:rowOff>31750</xdr:rowOff>
    </xdr:from>
    <xdr:to>
      <xdr:col>2</xdr:col>
      <xdr:colOff>1950</xdr:colOff>
      <xdr:row>36</xdr:row>
      <xdr:rowOff>183700</xdr:rowOff>
    </xdr:to>
    <xdr:pic>
      <xdr:nvPicPr>
        <xdr:cNvPr id="24" name="Рисунок 31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9867" y="10747375"/>
          <a:ext cx="360000" cy="15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3640667</xdr:colOff>
      <xdr:row>37</xdr:row>
      <xdr:rowOff>31750</xdr:rowOff>
    </xdr:from>
    <xdr:to>
      <xdr:col>2</xdr:col>
      <xdr:colOff>1950</xdr:colOff>
      <xdr:row>37</xdr:row>
      <xdr:rowOff>183700</xdr:rowOff>
    </xdr:to>
    <xdr:pic>
      <xdr:nvPicPr>
        <xdr:cNvPr id="25" name="Рисунок 31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9867" y="10947400"/>
          <a:ext cx="360000" cy="15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3640667</xdr:colOff>
      <xdr:row>38</xdr:row>
      <xdr:rowOff>31750</xdr:rowOff>
    </xdr:from>
    <xdr:to>
      <xdr:col>2</xdr:col>
      <xdr:colOff>1950</xdr:colOff>
      <xdr:row>38</xdr:row>
      <xdr:rowOff>183700</xdr:rowOff>
    </xdr:to>
    <xdr:pic>
      <xdr:nvPicPr>
        <xdr:cNvPr id="26" name="Рисунок 31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9867" y="11147425"/>
          <a:ext cx="360000" cy="15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3640667</xdr:colOff>
      <xdr:row>39</xdr:row>
      <xdr:rowOff>31750</xdr:rowOff>
    </xdr:from>
    <xdr:to>
      <xdr:col>2</xdr:col>
      <xdr:colOff>1950</xdr:colOff>
      <xdr:row>39</xdr:row>
      <xdr:rowOff>183700</xdr:rowOff>
    </xdr:to>
    <xdr:pic>
      <xdr:nvPicPr>
        <xdr:cNvPr id="27" name="Рисунок 31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9867" y="11347450"/>
          <a:ext cx="360000" cy="15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3640667</xdr:colOff>
      <xdr:row>41</xdr:row>
      <xdr:rowOff>31750</xdr:rowOff>
    </xdr:from>
    <xdr:to>
      <xdr:col>2</xdr:col>
      <xdr:colOff>1950</xdr:colOff>
      <xdr:row>41</xdr:row>
      <xdr:rowOff>183700</xdr:rowOff>
    </xdr:to>
    <xdr:pic>
      <xdr:nvPicPr>
        <xdr:cNvPr id="28" name="Рисунок 31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9867" y="11747500"/>
          <a:ext cx="360000" cy="15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3672417</xdr:colOff>
      <xdr:row>68</xdr:row>
      <xdr:rowOff>21167</xdr:rowOff>
    </xdr:from>
    <xdr:to>
      <xdr:col>2</xdr:col>
      <xdr:colOff>1225</xdr:colOff>
      <xdr:row>68</xdr:row>
      <xdr:rowOff>173117</xdr:rowOff>
    </xdr:to>
    <xdr:pic>
      <xdr:nvPicPr>
        <xdr:cNvPr id="29" name="Рисунок 31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1617" y="12336992"/>
          <a:ext cx="360000" cy="15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3640667</xdr:colOff>
      <xdr:row>70</xdr:row>
      <xdr:rowOff>31750</xdr:rowOff>
    </xdr:from>
    <xdr:to>
      <xdr:col>2</xdr:col>
      <xdr:colOff>1950</xdr:colOff>
      <xdr:row>70</xdr:row>
      <xdr:rowOff>183700</xdr:rowOff>
    </xdr:to>
    <xdr:pic>
      <xdr:nvPicPr>
        <xdr:cNvPr id="30" name="Рисунок 31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9867" y="12747625"/>
          <a:ext cx="360000" cy="15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3640667</xdr:colOff>
      <xdr:row>72</xdr:row>
      <xdr:rowOff>31750</xdr:rowOff>
    </xdr:from>
    <xdr:to>
      <xdr:col>2</xdr:col>
      <xdr:colOff>1950</xdr:colOff>
      <xdr:row>72</xdr:row>
      <xdr:rowOff>183700</xdr:rowOff>
    </xdr:to>
    <xdr:pic>
      <xdr:nvPicPr>
        <xdr:cNvPr id="31" name="Рисунок 31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9867" y="13147675"/>
          <a:ext cx="360000" cy="15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3640667</xdr:colOff>
      <xdr:row>76</xdr:row>
      <xdr:rowOff>31750</xdr:rowOff>
    </xdr:from>
    <xdr:to>
      <xdr:col>2</xdr:col>
      <xdr:colOff>1950</xdr:colOff>
      <xdr:row>76</xdr:row>
      <xdr:rowOff>183700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9867" y="13947775"/>
          <a:ext cx="360000" cy="15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4127500</xdr:colOff>
      <xdr:row>37</xdr:row>
      <xdr:rowOff>0</xdr:rowOff>
    </xdr:from>
    <xdr:to>
      <xdr:col>25</xdr:col>
      <xdr:colOff>21334</xdr:colOff>
      <xdr:row>38</xdr:row>
      <xdr:rowOff>23846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62600" y="10915650"/>
          <a:ext cx="21334" cy="223871"/>
        </a:xfrm>
        <a:prstGeom prst="rect">
          <a:avLst/>
        </a:prstGeom>
      </xdr:spPr>
    </xdr:pic>
    <xdr:clientData/>
  </xdr:twoCellAnchor>
  <xdr:twoCellAnchor>
    <xdr:from>
      <xdr:col>24</xdr:col>
      <xdr:colOff>4127500</xdr:colOff>
      <xdr:row>38</xdr:row>
      <xdr:rowOff>0</xdr:rowOff>
    </xdr:from>
    <xdr:to>
      <xdr:col>25</xdr:col>
      <xdr:colOff>21334</xdr:colOff>
      <xdr:row>39</xdr:row>
      <xdr:rowOff>23846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62600" y="11115675"/>
          <a:ext cx="21334" cy="223871"/>
        </a:xfrm>
        <a:prstGeom prst="rect">
          <a:avLst/>
        </a:prstGeom>
      </xdr:spPr>
    </xdr:pic>
    <xdr:clientData/>
  </xdr:twoCellAnchor>
  <xdr:twoCellAnchor>
    <xdr:from>
      <xdr:col>24</xdr:col>
      <xdr:colOff>4127500</xdr:colOff>
      <xdr:row>38</xdr:row>
      <xdr:rowOff>0</xdr:rowOff>
    </xdr:from>
    <xdr:to>
      <xdr:col>25</xdr:col>
      <xdr:colOff>21334</xdr:colOff>
      <xdr:row>39</xdr:row>
      <xdr:rowOff>23846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62600" y="11115675"/>
          <a:ext cx="21334" cy="223871"/>
        </a:xfrm>
        <a:prstGeom prst="rect">
          <a:avLst/>
        </a:prstGeom>
      </xdr:spPr>
    </xdr:pic>
    <xdr:clientData/>
  </xdr:twoCellAnchor>
  <xdr:twoCellAnchor>
    <xdr:from>
      <xdr:col>24</xdr:col>
      <xdr:colOff>4127500</xdr:colOff>
      <xdr:row>41</xdr:row>
      <xdr:rowOff>0</xdr:rowOff>
    </xdr:from>
    <xdr:to>
      <xdr:col>25</xdr:col>
      <xdr:colOff>21334</xdr:colOff>
      <xdr:row>41</xdr:row>
      <xdr:rowOff>23846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62600" y="11715750"/>
          <a:ext cx="21334" cy="23846"/>
        </a:xfrm>
        <a:prstGeom prst="rect">
          <a:avLst/>
        </a:prstGeom>
      </xdr:spPr>
    </xdr:pic>
    <xdr:clientData/>
  </xdr:twoCellAnchor>
  <xdr:twoCellAnchor>
    <xdr:from>
      <xdr:col>24</xdr:col>
      <xdr:colOff>4127500</xdr:colOff>
      <xdr:row>41</xdr:row>
      <xdr:rowOff>0</xdr:rowOff>
    </xdr:from>
    <xdr:to>
      <xdr:col>25</xdr:col>
      <xdr:colOff>21334</xdr:colOff>
      <xdr:row>42</xdr:row>
      <xdr:rowOff>23846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62600" y="11715750"/>
          <a:ext cx="21334" cy="223871"/>
        </a:xfrm>
        <a:prstGeom prst="rect">
          <a:avLst/>
        </a:prstGeom>
      </xdr:spPr>
    </xdr:pic>
    <xdr:clientData/>
  </xdr:twoCellAnchor>
  <xdr:twoCellAnchor>
    <xdr:from>
      <xdr:col>24</xdr:col>
      <xdr:colOff>4127500</xdr:colOff>
      <xdr:row>41</xdr:row>
      <xdr:rowOff>0</xdr:rowOff>
    </xdr:from>
    <xdr:to>
      <xdr:col>25</xdr:col>
      <xdr:colOff>21334</xdr:colOff>
      <xdr:row>42</xdr:row>
      <xdr:rowOff>23846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62600" y="11715750"/>
          <a:ext cx="21334" cy="223871"/>
        </a:xfrm>
        <a:prstGeom prst="rect">
          <a:avLst/>
        </a:prstGeom>
      </xdr:spPr>
    </xdr:pic>
    <xdr:clientData/>
  </xdr:twoCellAnchor>
  <xdr:oneCellAnchor>
    <xdr:from>
      <xdr:col>1</xdr:col>
      <xdr:colOff>3640667</xdr:colOff>
      <xdr:row>77</xdr:row>
      <xdr:rowOff>31750</xdr:rowOff>
    </xdr:from>
    <xdr:ext cx="4066" cy="151950"/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88834" y="10996083"/>
          <a:ext cx="4066" cy="15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24</xdr:col>
      <xdr:colOff>4127500</xdr:colOff>
      <xdr:row>42</xdr:row>
      <xdr:rowOff>0</xdr:rowOff>
    </xdr:from>
    <xdr:to>
      <xdr:col>25</xdr:col>
      <xdr:colOff>21334</xdr:colOff>
      <xdr:row>43</xdr:row>
      <xdr:rowOff>23846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48442" y="10234083"/>
          <a:ext cx="22392" cy="426013"/>
        </a:xfrm>
        <a:prstGeom prst="rect">
          <a:avLst/>
        </a:prstGeom>
      </xdr:spPr>
    </xdr:pic>
    <xdr:clientData/>
  </xdr:twoCellAnchor>
  <xdr:twoCellAnchor>
    <xdr:from>
      <xdr:col>24</xdr:col>
      <xdr:colOff>4127500</xdr:colOff>
      <xdr:row>42</xdr:row>
      <xdr:rowOff>0</xdr:rowOff>
    </xdr:from>
    <xdr:to>
      <xdr:col>25</xdr:col>
      <xdr:colOff>21334</xdr:colOff>
      <xdr:row>43</xdr:row>
      <xdr:rowOff>23846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48442" y="10234083"/>
          <a:ext cx="22392" cy="426013"/>
        </a:xfrm>
        <a:prstGeom prst="rect">
          <a:avLst/>
        </a:prstGeom>
      </xdr:spPr>
    </xdr:pic>
    <xdr:clientData/>
  </xdr:twoCellAnchor>
  <xdr:twoCellAnchor>
    <xdr:from>
      <xdr:col>24</xdr:col>
      <xdr:colOff>4127500</xdr:colOff>
      <xdr:row>43</xdr:row>
      <xdr:rowOff>0</xdr:rowOff>
    </xdr:from>
    <xdr:to>
      <xdr:col>25</xdr:col>
      <xdr:colOff>21334</xdr:colOff>
      <xdr:row>44</xdr:row>
      <xdr:rowOff>23846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48442" y="10234083"/>
          <a:ext cx="22392" cy="426013"/>
        </a:xfrm>
        <a:prstGeom prst="rect">
          <a:avLst/>
        </a:prstGeom>
      </xdr:spPr>
    </xdr:pic>
    <xdr:clientData/>
  </xdr:twoCellAnchor>
  <xdr:twoCellAnchor>
    <xdr:from>
      <xdr:col>24</xdr:col>
      <xdr:colOff>4127500</xdr:colOff>
      <xdr:row>43</xdr:row>
      <xdr:rowOff>0</xdr:rowOff>
    </xdr:from>
    <xdr:to>
      <xdr:col>25</xdr:col>
      <xdr:colOff>21334</xdr:colOff>
      <xdr:row>44</xdr:row>
      <xdr:rowOff>23846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48442" y="10234083"/>
          <a:ext cx="22392" cy="426013"/>
        </a:xfrm>
        <a:prstGeom prst="rect">
          <a:avLst/>
        </a:prstGeom>
      </xdr:spPr>
    </xdr:pic>
    <xdr:clientData/>
  </xdr:twoCellAnchor>
  <xdr:twoCellAnchor>
    <xdr:from>
      <xdr:col>24</xdr:col>
      <xdr:colOff>4127500</xdr:colOff>
      <xdr:row>44</xdr:row>
      <xdr:rowOff>0</xdr:rowOff>
    </xdr:from>
    <xdr:to>
      <xdr:col>25</xdr:col>
      <xdr:colOff>21334</xdr:colOff>
      <xdr:row>45</xdr:row>
      <xdr:rowOff>23846</xdr:rowOff>
    </xdr:to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48442" y="10636250"/>
          <a:ext cx="22392" cy="235513"/>
        </a:xfrm>
        <a:prstGeom prst="rect">
          <a:avLst/>
        </a:prstGeom>
      </xdr:spPr>
    </xdr:pic>
    <xdr:clientData/>
  </xdr:twoCellAnchor>
  <xdr:twoCellAnchor>
    <xdr:from>
      <xdr:col>24</xdr:col>
      <xdr:colOff>4127500</xdr:colOff>
      <xdr:row>44</xdr:row>
      <xdr:rowOff>0</xdr:rowOff>
    </xdr:from>
    <xdr:to>
      <xdr:col>25</xdr:col>
      <xdr:colOff>21334</xdr:colOff>
      <xdr:row>45</xdr:row>
      <xdr:rowOff>23846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48442" y="10636250"/>
          <a:ext cx="22392" cy="235513"/>
        </a:xfrm>
        <a:prstGeom prst="rect">
          <a:avLst/>
        </a:prstGeom>
      </xdr:spPr>
    </xdr:pic>
    <xdr:clientData/>
  </xdr:twoCellAnchor>
  <xdr:twoCellAnchor>
    <xdr:from>
      <xdr:col>24</xdr:col>
      <xdr:colOff>4127500</xdr:colOff>
      <xdr:row>44</xdr:row>
      <xdr:rowOff>0</xdr:rowOff>
    </xdr:from>
    <xdr:to>
      <xdr:col>25</xdr:col>
      <xdr:colOff>21334</xdr:colOff>
      <xdr:row>45</xdr:row>
      <xdr:rowOff>23846</xdr:rowOff>
    </xdr:to>
    <xdr:pic>
      <xdr:nvPicPr>
        <xdr:cNvPr id="46" name="Рисунок 45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48442" y="10234083"/>
          <a:ext cx="22392" cy="426013"/>
        </a:xfrm>
        <a:prstGeom prst="rect">
          <a:avLst/>
        </a:prstGeom>
      </xdr:spPr>
    </xdr:pic>
    <xdr:clientData/>
  </xdr:twoCellAnchor>
  <xdr:twoCellAnchor>
    <xdr:from>
      <xdr:col>24</xdr:col>
      <xdr:colOff>4127500</xdr:colOff>
      <xdr:row>44</xdr:row>
      <xdr:rowOff>0</xdr:rowOff>
    </xdr:from>
    <xdr:to>
      <xdr:col>25</xdr:col>
      <xdr:colOff>21334</xdr:colOff>
      <xdr:row>45</xdr:row>
      <xdr:rowOff>23846</xdr:rowOff>
    </xdr:to>
    <xdr:pic>
      <xdr:nvPicPr>
        <xdr:cNvPr id="47" name="Рисунок 46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48442" y="10234083"/>
          <a:ext cx="22392" cy="426013"/>
        </a:xfrm>
        <a:prstGeom prst="rect">
          <a:avLst/>
        </a:prstGeom>
      </xdr:spPr>
    </xdr:pic>
    <xdr:clientData/>
  </xdr:twoCellAnchor>
  <xdr:twoCellAnchor>
    <xdr:from>
      <xdr:col>24</xdr:col>
      <xdr:colOff>4127500</xdr:colOff>
      <xdr:row>45</xdr:row>
      <xdr:rowOff>0</xdr:rowOff>
    </xdr:from>
    <xdr:to>
      <xdr:col>25</xdr:col>
      <xdr:colOff>21334</xdr:colOff>
      <xdr:row>46</xdr:row>
      <xdr:rowOff>23846</xdr:rowOff>
    </xdr:to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48442" y="10636250"/>
          <a:ext cx="22392" cy="235513"/>
        </a:xfrm>
        <a:prstGeom prst="rect">
          <a:avLst/>
        </a:prstGeom>
      </xdr:spPr>
    </xdr:pic>
    <xdr:clientData/>
  </xdr:twoCellAnchor>
  <xdr:twoCellAnchor>
    <xdr:from>
      <xdr:col>24</xdr:col>
      <xdr:colOff>4127500</xdr:colOff>
      <xdr:row>45</xdr:row>
      <xdr:rowOff>0</xdr:rowOff>
    </xdr:from>
    <xdr:to>
      <xdr:col>25</xdr:col>
      <xdr:colOff>21334</xdr:colOff>
      <xdr:row>46</xdr:row>
      <xdr:rowOff>23846</xdr:rowOff>
    </xdr:to>
    <xdr:pic>
      <xdr:nvPicPr>
        <xdr:cNvPr id="49" name="Рисунок 48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48442" y="10636250"/>
          <a:ext cx="22392" cy="235513"/>
        </a:xfrm>
        <a:prstGeom prst="rect">
          <a:avLst/>
        </a:prstGeom>
      </xdr:spPr>
    </xdr:pic>
    <xdr:clientData/>
  </xdr:twoCellAnchor>
  <xdr:twoCellAnchor>
    <xdr:from>
      <xdr:col>24</xdr:col>
      <xdr:colOff>4127500</xdr:colOff>
      <xdr:row>45</xdr:row>
      <xdr:rowOff>0</xdr:rowOff>
    </xdr:from>
    <xdr:to>
      <xdr:col>25</xdr:col>
      <xdr:colOff>21334</xdr:colOff>
      <xdr:row>46</xdr:row>
      <xdr:rowOff>23846</xdr:rowOff>
    </xdr:to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48442" y="10234083"/>
          <a:ext cx="22392" cy="426013"/>
        </a:xfrm>
        <a:prstGeom prst="rect">
          <a:avLst/>
        </a:prstGeom>
      </xdr:spPr>
    </xdr:pic>
    <xdr:clientData/>
  </xdr:twoCellAnchor>
  <xdr:twoCellAnchor>
    <xdr:from>
      <xdr:col>24</xdr:col>
      <xdr:colOff>4127500</xdr:colOff>
      <xdr:row>45</xdr:row>
      <xdr:rowOff>0</xdr:rowOff>
    </xdr:from>
    <xdr:to>
      <xdr:col>25</xdr:col>
      <xdr:colOff>21334</xdr:colOff>
      <xdr:row>46</xdr:row>
      <xdr:rowOff>23846</xdr:rowOff>
    </xdr:to>
    <xdr:pic>
      <xdr:nvPicPr>
        <xdr:cNvPr id="51" name="Рисунок 50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48442" y="10234083"/>
          <a:ext cx="22392" cy="426013"/>
        </a:xfrm>
        <a:prstGeom prst="rect">
          <a:avLst/>
        </a:prstGeom>
      </xdr:spPr>
    </xdr:pic>
    <xdr:clientData/>
  </xdr:twoCellAnchor>
  <xdr:twoCellAnchor>
    <xdr:from>
      <xdr:col>24</xdr:col>
      <xdr:colOff>4127500</xdr:colOff>
      <xdr:row>46</xdr:row>
      <xdr:rowOff>0</xdr:rowOff>
    </xdr:from>
    <xdr:to>
      <xdr:col>25</xdr:col>
      <xdr:colOff>21334</xdr:colOff>
      <xdr:row>47</xdr:row>
      <xdr:rowOff>23846</xdr:rowOff>
    </xdr:to>
    <xdr:pic>
      <xdr:nvPicPr>
        <xdr:cNvPr id="52" name="Рисунок 51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48442" y="10636250"/>
          <a:ext cx="22392" cy="235513"/>
        </a:xfrm>
        <a:prstGeom prst="rect">
          <a:avLst/>
        </a:prstGeom>
      </xdr:spPr>
    </xdr:pic>
    <xdr:clientData/>
  </xdr:twoCellAnchor>
  <xdr:twoCellAnchor>
    <xdr:from>
      <xdr:col>24</xdr:col>
      <xdr:colOff>4127500</xdr:colOff>
      <xdr:row>46</xdr:row>
      <xdr:rowOff>0</xdr:rowOff>
    </xdr:from>
    <xdr:to>
      <xdr:col>25</xdr:col>
      <xdr:colOff>21334</xdr:colOff>
      <xdr:row>47</xdr:row>
      <xdr:rowOff>23846</xdr:rowOff>
    </xdr:to>
    <xdr:pic>
      <xdr:nvPicPr>
        <xdr:cNvPr id="53" name="Рисунок 52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48442" y="10636250"/>
          <a:ext cx="22392" cy="235513"/>
        </a:xfrm>
        <a:prstGeom prst="rect">
          <a:avLst/>
        </a:prstGeom>
      </xdr:spPr>
    </xdr:pic>
    <xdr:clientData/>
  </xdr:twoCellAnchor>
  <xdr:twoCellAnchor>
    <xdr:from>
      <xdr:col>24</xdr:col>
      <xdr:colOff>4127500</xdr:colOff>
      <xdr:row>46</xdr:row>
      <xdr:rowOff>0</xdr:rowOff>
    </xdr:from>
    <xdr:to>
      <xdr:col>25</xdr:col>
      <xdr:colOff>21334</xdr:colOff>
      <xdr:row>47</xdr:row>
      <xdr:rowOff>23846</xdr:rowOff>
    </xdr:to>
    <xdr:pic>
      <xdr:nvPicPr>
        <xdr:cNvPr id="54" name="Рисунок 53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48442" y="10234083"/>
          <a:ext cx="22392" cy="426013"/>
        </a:xfrm>
        <a:prstGeom prst="rect">
          <a:avLst/>
        </a:prstGeom>
      </xdr:spPr>
    </xdr:pic>
    <xdr:clientData/>
  </xdr:twoCellAnchor>
  <xdr:twoCellAnchor>
    <xdr:from>
      <xdr:col>24</xdr:col>
      <xdr:colOff>4127500</xdr:colOff>
      <xdr:row>46</xdr:row>
      <xdr:rowOff>0</xdr:rowOff>
    </xdr:from>
    <xdr:to>
      <xdr:col>25</xdr:col>
      <xdr:colOff>21334</xdr:colOff>
      <xdr:row>47</xdr:row>
      <xdr:rowOff>23846</xdr:rowOff>
    </xdr:to>
    <xdr:pic>
      <xdr:nvPicPr>
        <xdr:cNvPr id="55" name="Рисунок 54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48442" y="10234083"/>
          <a:ext cx="22392" cy="426013"/>
        </a:xfrm>
        <a:prstGeom prst="rect">
          <a:avLst/>
        </a:prstGeom>
      </xdr:spPr>
    </xdr:pic>
    <xdr:clientData/>
  </xdr:twoCellAnchor>
  <xdr:twoCellAnchor>
    <xdr:from>
      <xdr:col>24</xdr:col>
      <xdr:colOff>4127500</xdr:colOff>
      <xdr:row>47</xdr:row>
      <xdr:rowOff>0</xdr:rowOff>
    </xdr:from>
    <xdr:to>
      <xdr:col>25</xdr:col>
      <xdr:colOff>21334</xdr:colOff>
      <xdr:row>48</xdr:row>
      <xdr:rowOff>23846</xdr:rowOff>
    </xdr:to>
    <xdr:pic>
      <xdr:nvPicPr>
        <xdr:cNvPr id="56" name="Рисунок 55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48442" y="10636250"/>
          <a:ext cx="22392" cy="235513"/>
        </a:xfrm>
        <a:prstGeom prst="rect">
          <a:avLst/>
        </a:prstGeom>
      </xdr:spPr>
    </xdr:pic>
    <xdr:clientData/>
  </xdr:twoCellAnchor>
  <xdr:twoCellAnchor>
    <xdr:from>
      <xdr:col>24</xdr:col>
      <xdr:colOff>4127500</xdr:colOff>
      <xdr:row>47</xdr:row>
      <xdr:rowOff>0</xdr:rowOff>
    </xdr:from>
    <xdr:to>
      <xdr:col>25</xdr:col>
      <xdr:colOff>21334</xdr:colOff>
      <xdr:row>48</xdr:row>
      <xdr:rowOff>23846</xdr:rowOff>
    </xdr:to>
    <xdr:pic>
      <xdr:nvPicPr>
        <xdr:cNvPr id="57" name="Рисунок 56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48442" y="10636250"/>
          <a:ext cx="22392" cy="235513"/>
        </a:xfrm>
        <a:prstGeom prst="rect">
          <a:avLst/>
        </a:prstGeom>
      </xdr:spPr>
    </xdr:pic>
    <xdr:clientData/>
  </xdr:twoCellAnchor>
  <xdr:twoCellAnchor>
    <xdr:from>
      <xdr:col>24</xdr:col>
      <xdr:colOff>4127500</xdr:colOff>
      <xdr:row>47</xdr:row>
      <xdr:rowOff>0</xdr:rowOff>
    </xdr:from>
    <xdr:to>
      <xdr:col>25</xdr:col>
      <xdr:colOff>21334</xdr:colOff>
      <xdr:row>48</xdr:row>
      <xdr:rowOff>23846</xdr:rowOff>
    </xdr:to>
    <xdr:pic>
      <xdr:nvPicPr>
        <xdr:cNvPr id="58" name="Рисунок 57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48442" y="10234083"/>
          <a:ext cx="22392" cy="426013"/>
        </a:xfrm>
        <a:prstGeom prst="rect">
          <a:avLst/>
        </a:prstGeom>
      </xdr:spPr>
    </xdr:pic>
    <xdr:clientData/>
  </xdr:twoCellAnchor>
  <xdr:twoCellAnchor>
    <xdr:from>
      <xdr:col>24</xdr:col>
      <xdr:colOff>4127500</xdr:colOff>
      <xdr:row>47</xdr:row>
      <xdr:rowOff>0</xdr:rowOff>
    </xdr:from>
    <xdr:to>
      <xdr:col>25</xdr:col>
      <xdr:colOff>21334</xdr:colOff>
      <xdr:row>48</xdr:row>
      <xdr:rowOff>23846</xdr:rowOff>
    </xdr:to>
    <xdr:pic>
      <xdr:nvPicPr>
        <xdr:cNvPr id="59" name="Рисунок 58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48442" y="10234083"/>
          <a:ext cx="22392" cy="426013"/>
        </a:xfrm>
        <a:prstGeom prst="rect">
          <a:avLst/>
        </a:prstGeom>
      </xdr:spPr>
    </xdr:pic>
    <xdr:clientData/>
  </xdr:twoCellAnchor>
  <xdr:twoCellAnchor>
    <xdr:from>
      <xdr:col>24</xdr:col>
      <xdr:colOff>4127500</xdr:colOff>
      <xdr:row>48</xdr:row>
      <xdr:rowOff>0</xdr:rowOff>
    </xdr:from>
    <xdr:to>
      <xdr:col>25</xdr:col>
      <xdr:colOff>21334</xdr:colOff>
      <xdr:row>49</xdr:row>
      <xdr:rowOff>23846</xdr:rowOff>
    </xdr:to>
    <xdr:pic>
      <xdr:nvPicPr>
        <xdr:cNvPr id="60" name="Рисунок 59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48442" y="10636250"/>
          <a:ext cx="22392" cy="235513"/>
        </a:xfrm>
        <a:prstGeom prst="rect">
          <a:avLst/>
        </a:prstGeom>
      </xdr:spPr>
    </xdr:pic>
    <xdr:clientData/>
  </xdr:twoCellAnchor>
  <xdr:twoCellAnchor>
    <xdr:from>
      <xdr:col>24</xdr:col>
      <xdr:colOff>4127500</xdr:colOff>
      <xdr:row>48</xdr:row>
      <xdr:rowOff>0</xdr:rowOff>
    </xdr:from>
    <xdr:to>
      <xdr:col>25</xdr:col>
      <xdr:colOff>21334</xdr:colOff>
      <xdr:row>49</xdr:row>
      <xdr:rowOff>23846</xdr:rowOff>
    </xdr:to>
    <xdr:pic>
      <xdr:nvPicPr>
        <xdr:cNvPr id="61" name="Рисунок 60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48442" y="10636250"/>
          <a:ext cx="22392" cy="235513"/>
        </a:xfrm>
        <a:prstGeom prst="rect">
          <a:avLst/>
        </a:prstGeom>
      </xdr:spPr>
    </xdr:pic>
    <xdr:clientData/>
  </xdr:twoCellAnchor>
  <xdr:twoCellAnchor>
    <xdr:from>
      <xdr:col>24</xdr:col>
      <xdr:colOff>4127500</xdr:colOff>
      <xdr:row>48</xdr:row>
      <xdr:rowOff>0</xdr:rowOff>
    </xdr:from>
    <xdr:to>
      <xdr:col>25</xdr:col>
      <xdr:colOff>21334</xdr:colOff>
      <xdr:row>49</xdr:row>
      <xdr:rowOff>23846</xdr:rowOff>
    </xdr:to>
    <xdr:pic>
      <xdr:nvPicPr>
        <xdr:cNvPr id="62" name="Рисунок 61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48442" y="10234083"/>
          <a:ext cx="22392" cy="426013"/>
        </a:xfrm>
        <a:prstGeom prst="rect">
          <a:avLst/>
        </a:prstGeom>
      </xdr:spPr>
    </xdr:pic>
    <xdr:clientData/>
  </xdr:twoCellAnchor>
  <xdr:twoCellAnchor>
    <xdr:from>
      <xdr:col>24</xdr:col>
      <xdr:colOff>4127500</xdr:colOff>
      <xdr:row>48</xdr:row>
      <xdr:rowOff>0</xdr:rowOff>
    </xdr:from>
    <xdr:to>
      <xdr:col>25</xdr:col>
      <xdr:colOff>21334</xdr:colOff>
      <xdr:row>49</xdr:row>
      <xdr:rowOff>23846</xdr:rowOff>
    </xdr:to>
    <xdr:pic>
      <xdr:nvPicPr>
        <xdr:cNvPr id="63" name="Рисунок 62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48442" y="10234083"/>
          <a:ext cx="22392" cy="426013"/>
        </a:xfrm>
        <a:prstGeom prst="rect">
          <a:avLst/>
        </a:prstGeom>
      </xdr:spPr>
    </xdr:pic>
    <xdr:clientData/>
  </xdr:twoCellAnchor>
  <xdr:twoCellAnchor>
    <xdr:from>
      <xdr:col>24</xdr:col>
      <xdr:colOff>4127500</xdr:colOff>
      <xdr:row>49</xdr:row>
      <xdr:rowOff>0</xdr:rowOff>
    </xdr:from>
    <xdr:to>
      <xdr:col>25</xdr:col>
      <xdr:colOff>21334</xdr:colOff>
      <xdr:row>50</xdr:row>
      <xdr:rowOff>23846</xdr:rowOff>
    </xdr:to>
    <xdr:pic>
      <xdr:nvPicPr>
        <xdr:cNvPr id="64" name="Рисунок 63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48442" y="10636250"/>
          <a:ext cx="22392" cy="235513"/>
        </a:xfrm>
        <a:prstGeom prst="rect">
          <a:avLst/>
        </a:prstGeom>
      </xdr:spPr>
    </xdr:pic>
    <xdr:clientData/>
  </xdr:twoCellAnchor>
  <xdr:twoCellAnchor>
    <xdr:from>
      <xdr:col>24</xdr:col>
      <xdr:colOff>4127500</xdr:colOff>
      <xdr:row>49</xdr:row>
      <xdr:rowOff>0</xdr:rowOff>
    </xdr:from>
    <xdr:to>
      <xdr:col>25</xdr:col>
      <xdr:colOff>21334</xdr:colOff>
      <xdr:row>50</xdr:row>
      <xdr:rowOff>23846</xdr:rowOff>
    </xdr:to>
    <xdr:pic>
      <xdr:nvPicPr>
        <xdr:cNvPr id="65" name="Рисунок 64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48442" y="10636250"/>
          <a:ext cx="22392" cy="235513"/>
        </a:xfrm>
        <a:prstGeom prst="rect">
          <a:avLst/>
        </a:prstGeom>
      </xdr:spPr>
    </xdr:pic>
    <xdr:clientData/>
  </xdr:twoCellAnchor>
  <xdr:twoCellAnchor>
    <xdr:from>
      <xdr:col>24</xdr:col>
      <xdr:colOff>4127500</xdr:colOff>
      <xdr:row>49</xdr:row>
      <xdr:rowOff>0</xdr:rowOff>
    </xdr:from>
    <xdr:to>
      <xdr:col>25</xdr:col>
      <xdr:colOff>21334</xdr:colOff>
      <xdr:row>50</xdr:row>
      <xdr:rowOff>23846</xdr:rowOff>
    </xdr:to>
    <xdr:pic>
      <xdr:nvPicPr>
        <xdr:cNvPr id="66" name="Рисунок 65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48442" y="10234083"/>
          <a:ext cx="22392" cy="426013"/>
        </a:xfrm>
        <a:prstGeom prst="rect">
          <a:avLst/>
        </a:prstGeom>
      </xdr:spPr>
    </xdr:pic>
    <xdr:clientData/>
  </xdr:twoCellAnchor>
  <xdr:twoCellAnchor>
    <xdr:from>
      <xdr:col>24</xdr:col>
      <xdr:colOff>4127500</xdr:colOff>
      <xdr:row>49</xdr:row>
      <xdr:rowOff>0</xdr:rowOff>
    </xdr:from>
    <xdr:to>
      <xdr:col>25</xdr:col>
      <xdr:colOff>21334</xdr:colOff>
      <xdr:row>50</xdr:row>
      <xdr:rowOff>23846</xdr:rowOff>
    </xdr:to>
    <xdr:pic>
      <xdr:nvPicPr>
        <xdr:cNvPr id="67" name="Рисунок 66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48442" y="10234083"/>
          <a:ext cx="22392" cy="426013"/>
        </a:xfrm>
        <a:prstGeom prst="rect">
          <a:avLst/>
        </a:prstGeom>
      </xdr:spPr>
    </xdr:pic>
    <xdr:clientData/>
  </xdr:twoCellAnchor>
  <xdr:twoCellAnchor>
    <xdr:from>
      <xdr:col>24</xdr:col>
      <xdr:colOff>4127500</xdr:colOff>
      <xdr:row>50</xdr:row>
      <xdr:rowOff>0</xdr:rowOff>
    </xdr:from>
    <xdr:to>
      <xdr:col>25</xdr:col>
      <xdr:colOff>21334</xdr:colOff>
      <xdr:row>51</xdr:row>
      <xdr:rowOff>23846</xdr:rowOff>
    </xdr:to>
    <xdr:pic>
      <xdr:nvPicPr>
        <xdr:cNvPr id="68" name="Рисунок 67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48442" y="10636250"/>
          <a:ext cx="22392" cy="235513"/>
        </a:xfrm>
        <a:prstGeom prst="rect">
          <a:avLst/>
        </a:prstGeom>
      </xdr:spPr>
    </xdr:pic>
    <xdr:clientData/>
  </xdr:twoCellAnchor>
  <xdr:twoCellAnchor>
    <xdr:from>
      <xdr:col>24</xdr:col>
      <xdr:colOff>4127500</xdr:colOff>
      <xdr:row>50</xdr:row>
      <xdr:rowOff>0</xdr:rowOff>
    </xdr:from>
    <xdr:to>
      <xdr:col>25</xdr:col>
      <xdr:colOff>21334</xdr:colOff>
      <xdr:row>51</xdr:row>
      <xdr:rowOff>23846</xdr:rowOff>
    </xdr:to>
    <xdr:pic>
      <xdr:nvPicPr>
        <xdr:cNvPr id="69" name="Рисунок 68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48442" y="10636250"/>
          <a:ext cx="22392" cy="235513"/>
        </a:xfrm>
        <a:prstGeom prst="rect">
          <a:avLst/>
        </a:prstGeom>
      </xdr:spPr>
    </xdr:pic>
    <xdr:clientData/>
  </xdr:twoCellAnchor>
  <xdr:twoCellAnchor>
    <xdr:from>
      <xdr:col>24</xdr:col>
      <xdr:colOff>4127500</xdr:colOff>
      <xdr:row>50</xdr:row>
      <xdr:rowOff>0</xdr:rowOff>
    </xdr:from>
    <xdr:to>
      <xdr:col>25</xdr:col>
      <xdr:colOff>21334</xdr:colOff>
      <xdr:row>51</xdr:row>
      <xdr:rowOff>23846</xdr:rowOff>
    </xdr:to>
    <xdr:pic>
      <xdr:nvPicPr>
        <xdr:cNvPr id="70" name="Рисунок 69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48442" y="10234083"/>
          <a:ext cx="22392" cy="426013"/>
        </a:xfrm>
        <a:prstGeom prst="rect">
          <a:avLst/>
        </a:prstGeom>
      </xdr:spPr>
    </xdr:pic>
    <xdr:clientData/>
  </xdr:twoCellAnchor>
  <xdr:twoCellAnchor>
    <xdr:from>
      <xdr:col>24</xdr:col>
      <xdr:colOff>4127500</xdr:colOff>
      <xdr:row>50</xdr:row>
      <xdr:rowOff>0</xdr:rowOff>
    </xdr:from>
    <xdr:to>
      <xdr:col>25</xdr:col>
      <xdr:colOff>21334</xdr:colOff>
      <xdr:row>51</xdr:row>
      <xdr:rowOff>23846</xdr:rowOff>
    </xdr:to>
    <xdr:pic>
      <xdr:nvPicPr>
        <xdr:cNvPr id="71" name="Рисунок 70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48442" y="10234083"/>
          <a:ext cx="22392" cy="426013"/>
        </a:xfrm>
        <a:prstGeom prst="rect">
          <a:avLst/>
        </a:prstGeom>
      </xdr:spPr>
    </xdr:pic>
    <xdr:clientData/>
  </xdr:twoCellAnchor>
  <xdr:twoCellAnchor>
    <xdr:from>
      <xdr:col>24</xdr:col>
      <xdr:colOff>4127500</xdr:colOff>
      <xdr:row>51</xdr:row>
      <xdr:rowOff>0</xdr:rowOff>
    </xdr:from>
    <xdr:to>
      <xdr:col>25</xdr:col>
      <xdr:colOff>21334</xdr:colOff>
      <xdr:row>52</xdr:row>
      <xdr:rowOff>23846</xdr:rowOff>
    </xdr:to>
    <xdr:pic>
      <xdr:nvPicPr>
        <xdr:cNvPr id="72" name="Рисунок 71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48442" y="10636250"/>
          <a:ext cx="22392" cy="235513"/>
        </a:xfrm>
        <a:prstGeom prst="rect">
          <a:avLst/>
        </a:prstGeom>
      </xdr:spPr>
    </xdr:pic>
    <xdr:clientData/>
  </xdr:twoCellAnchor>
  <xdr:twoCellAnchor>
    <xdr:from>
      <xdr:col>24</xdr:col>
      <xdr:colOff>4127500</xdr:colOff>
      <xdr:row>51</xdr:row>
      <xdr:rowOff>0</xdr:rowOff>
    </xdr:from>
    <xdr:to>
      <xdr:col>25</xdr:col>
      <xdr:colOff>21334</xdr:colOff>
      <xdr:row>52</xdr:row>
      <xdr:rowOff>23846</xdr:rowOff>
    </xdr:to>
    <xdr:pic>
      <xdr:nvPicPr>
        <xdr:cNvPr id="73" name="Рисунок 72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48442" y="10636250"/>
          <a:ext cx="22392" cy="235513"/>
        </a:xfrm>
        <a:prstGeom prst="rect">
          <a:avLst/>
        </a:prstGeom>
      </xdr:spPr>
    </xdr:pic>
    <xdr:clientData/>
  </xdr:twoCellAnchor>
  <xdr:twoCellAnchor>
    <xdr:from>
      <xdr:col>24</xdr:col>
      <xdr:colOff>4127500</xdr:colOff>
      <xdr:row>51</xdr:row>
      <xdr:rowOff>0</xdr:rowOff>
    </xdr:from>
    <xdr:to>
      <xdr:col>25</xdr:col>
      <xdr:colOff>21334</xdr:colOff>
      <xdr:row>52</xdr:row>
      <xdr:rowOff>23846</xdr:rowOff>
    </xdr:to>
    <xdr:pic>
      <xdr:nvPicPr>
        <xdr:cNvPr id="74" name="Рисунок 73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48442" y="10234083"/>
          <a:ext cx="22392" cy="426013"/>
        </a:xfrm>
        <a:prstGeom prst="rect">
          <a:avLst/>
        </a:prstGeom>
      </xdr:spPr>
    </xdr:pic>
    <xdr:clientData/>
  </xdr:twoCellAnchor>
  <xdr:twoCellAnchor>
    <xdr:from>
      <xdr:col>24</xdr:col>
      <xdr:colOff>4127500</xdr:colOff>
      <xdr:row>51</xdr:row>
      <xdr:rowOff>0</xdr:rowOff>
    </xdr:from>
    <xdr:to>
      <xdr:col>25</xdr:col>
      <xdr:colOff>21334</xdr:colOff>
      <xdr:row>52</xdr:row>
      <xdr:rowOff>23846</xdr:rowOff>
    </xdr:to>
    <xdr:pic>
      <xdr:nvPicPr>
        <xdr:cNvPr id="75" name="Рисунок 74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48442" y="10234083"/>
          <a:ext cx="22392" cy="426013"/>
        </a:xfrm>
        <a:prstGeom prst="rect">
          <a:avLst/>
        </a:prstGeom>
      </xdr:spPr>
    </xdr:pic>
    <xdr:clientData/>
  </xdr:twoCellAnchor>
  <xdr:twoCellAnchor>
    <xdr:from>
      <xdr:col>24</xdr:col>
      <xdr:colOff>4127500</xdr:colOff>
      <xdr:row>52</xdr:row>
      <xdr:rowOff>0</xdr:rowOff>
    </xdr:from>
    <xdr:to>
      <xdr:col>25</xdr:col>
      <xdr:colOff>21334</xdr:colOff>
      <xdr:row>53</xdr:row>
      <xdr:rowOff>23846</xdr:rowOff>
    </xdr:to>
    <xdr:pic>
      <xdr:nvPicPr>
        <xdr:cNvPr id="76" name="Рисунок 75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48442" y="10636250"/>
          <a:ext cx="22392" cy="235513"/>
        </a:xfrm>
        <a:prstGeom prst="rect">
          <a:avLst/>
        </a:prstGeom>
      </xdr:spPr>
    </xdr:pic>
    <xdr:clientData/>
  </xdr:twoCellAnchor>
  <xdr:twoCellAnchor>
    <xdr:from>
      <xdr:col>24</xdr:col>
      <xdr:colOff>4127500</xdr:colOff>
      <xdr:row>52</xdr:row>
      <xdr:rowOff>0</xdr:rowOff>
    </xdr:from>
    <xdr:to>
      <xdr:col>25</xdr:col>
      <xdr:colOff>21334</xdr:colOff>
      <xdr:row>53</xdr:row>
      <xdr:rowOff>23846</xdr:rowOff>
    </xdr:to>
    <xdr:pic>
      <xdr:nvPicPr>
        <xdr:cNvPr id="77" name="Рисунок 76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48442" y="10636250"/>
          <a:ext cx="22392" cy="235513"/>
        </a:xfrm>
        <a:prstGeom prst="rect">
          <a:avLst/>
        </a:prstGeom>
      </xdr:spPr>
    </xdr:pic>
    <xdr:clientData/>
  </xdr:twoCellAnchor>
  <xdr:twoCellAnchor>
    <xdr:from>
      <xdr:col>24</xdr:col>
      <xdr:colOff>4127500</xdr:colOff>
      <xdr:row>52</xdr:row>
      <xdr:rowOff>0</xdr:rowOff>
    </xdr:from>
    <xdr:to>
      <xdr:col>25</xdr:col>
      <xdr:colOff>21334</xdr:colOff>
      <xdr:row>53</xdr:row>
      <xdr:rowOff>23846</xdr:rowOff>
    </xdr:to>
    <xdr:pic>
      <xdr:nvPicPr>
        <xdr:cNvPr id="78" name="Рисунок 77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48442" y="10234083"/>
          <a:ext cx="22392" cy="426013"/>
        </a:xfrm>
        <a:prstGeom prst="rect">
          <a:avLst/>
        </a:prstGeom>
      </xdr:spPr>
    </xdr:pic>
    <xdr:clientData/>
  </xdr:twoCellAnchor>
  <xdr:twoCellAnchor>
    <xdr:from>
      <xdr:col>24</xdr:col>
      <xdr:colOff>4127500</xdr:colOff>
      <xdr:row>52</xdr:row>
      <xdr:rowOff>0</xdr:rowOff>
    </xdr:from>
    <xdr:to>
      <xdr:col>25</xdr:col>
      <xdr:colOff>21334</xdr:colOff>
      <xdr:row>53</xdr:row>
      <xdr:rowOff>23846</xdr:rowOff>
    </xdr:to>
    <xdr:pic>
      <xdr:nvPicPr>
        <xdr:cNvPr id="79" name="Рисунок 78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48442" y="10234083"/>
          <a:ext cx="22392" cy="426013"/>
        </a:xfrm>
        <a:prstGeom prst="rect">
          <a:avLst/>
        </a:prstGeom>
      </xdr:spPr>
    </xdr:pic>
    <xdr:clientData/>
  </xdr:twoCellAnchor>
  <xdr:twoCellAnchor>
    <xdr:from>
      <xdr:col>24</xdr:col>
      <xdr:colOff>4127500</xdr:colOff>
      <xdr:row>53</xdr:row>
      <xdr:rowOff>0</xdr:rowOff>
    </xdr:from>
    <xdr:to>
      <xdr:col>25</xdr:col>
      <xdr:colOff>21334</xdr:colOff>
      <xdr:row>54</xdr:row>
      <xdr:rowOff>23846</xdr:rowOff>
    </xdr:to>
    <xdr:pic>
      <xdr:nvPicPr>
        <xdr:cNvPr id="80" name="Рисунок 79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48442" y="10636250"/>
          <a:ext cx="22392" cy="235513"/>
        </a:xfrm>
        <a:prstGeom prst="rect">
          <a:avLst/>
        </a:prstGeom>
      </xdr:spPr>
    </xdr:pic>
    <xdr:clientData/>
  </xdr:twoCellAnchor>
  <xdr:twoCellAnchor>
    <xdr:from>
      <xdr:col>24</xdr:col>
      <xdr:colOff>4127500</xdr:colOff>
      <xdr:row>53</xdr:row>
      <xdr:rowOff>0</xdr:rowOff>
    </xdr:from>
    <xdr:to>
      <xdr:col>25</xdr:col>
      <xdr:colOff>21334</xdr:colOff>
      <xdr:row>54</xdr:row>
      <xdr:rowOff>23846</xdr:rowOff>
    </xdr:to>
    <xdr:pic>
      <xdr:nvPicPr>
        <xdr:cNvPr id="81" name="Рисунок 80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48442" y="10636250"/>
          <a:ext cx="22392" cy="235513"/>
        </a:xfrm>
        <a:prstGeom prst="rect">
          <a:avLst/>
        </a:prstGeom>
      </xdr:spPr>
    </xdr:pic>
    <xdr:clientData/>
  </xdr:twoCellAnchor>
  <xdr:twoCellAnchor>
    <xdr:from>
      <xdr:col>24</xdr:col>
      <xdr:colOff>4127500</xdr:colOff>
      <xdr:row>53</xdr:row>
      <xdr:rowOff>0</xdr:rowOff>
    </xdr:from>
    <xdr:to>
      <xdr:col>25</xdr:col>
      <xdr:colOff>21334</xdr:colOff>
      <xdr:row>54</xdr:row>
      <xdr:rowOff>23846</xdr:rowOff>
    </xdr:to>
    <xdr:pic>
      <xdr:nvPicPr>
        <xdr:cNvPr id="82" name="Рисунок 81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48442" y="10234083"/>
          <a:ext cx="22392" cy="426013"/>
        </a:xfrm>
        <a:prstGeom prst="rect">
          <a:avLst/>
        </a:prstGeom>
      </xdr:spPr>
    </xdr:pic>
    <xdr:clientData/>
  </xdr:twoCellAnchor>
  <xdr:twoCellAnchor>
    <xdr:from>
      <xdr:col>24</xdr:col>
      <xdr:colOff>4127500</xdr:colOff>
      <xdr:row>53</xdr:row>
      <xdr:rowOff>0</xdr:rowOff>
    </xdr:from>
    <xdr:to>
      <xdr:col>25</xdr:col>
      <xdr:colOff>21334</xdr:colOff>
      <xdr:row>54</xdr:row>
      <xdr:rowOff>23846</xdr:rowOff>
    </xdr:to>
    <xdr:pic>
      <xdr:nvPicPr>
        <xdr:cNvPr id="83" name="Рисунок 82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48442" y="10234083"/>
          <a:ext cx="22392" cy="426013"/>
        </a:xfrm>
        <a:prstGeom prst="rect">
          <a:avLst/>
        </a:prstGeom>
      </xdr:spPr>
    </xdr:pic>
    <xdr:clientData/>
  </xdr:twoCellAnchor>
  <xdr:twoCellAnchor>
    <xdr:from>
      <xdr:col>24</xdr:col>
      <xdr:colOff>4127500</xdr:colOff>
      <xdr:row>54</xdr:row>
      <xdr:rowOff>0</xdr:rowOff>
    </xdr:from>
    <xdr:to>
      <xdr:col>25</xdr:col>
      <xdr:colOff>21334</xdr:colOff>
      <xdr:row>55</xdr:row>
      <xdr:rowOff>23846</xdr:rowOff>
    </xdr:to>
    <xdr:pic>
      <xdr:nvPicPr>
        <xdr:cNvPr id="84" name="Рисунок 83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48442" y="10636250"/>
          <a:ext cx="22392" cy="235513"/>
        </a:xfrm>
        <a:prstGeom prst="rect">
          <a:avLst/>
        </a:prstGeom>
      </xdr:spPr>
    </xdr:pic>
    <xdr:clientData/>
  </xdr:twoCellAnchor>
  <xdr:twoCellAnchor>
    <xdr:from>
      <xdr:col>24</xdr:col>
      <xdr:colOff>4127500</xdr:colOff>
      <xdr:row>54</xdr:row>
      <xdr:rowOff>0</xdr:rowOff>
    </xdr:from>
    <xdr:to>
      <xdr:col>25</xdr:col>
      <xdr:colOff>21334</xdr:colOff>
      <xdr:row>55</xdr:row>
      <xdr:rowOff>23846</xdr:rowOff>
    </xdr:to>
    <xdr:pic>
      <xdr:nvPicPr>
        <xdr:cNvPr id="85" name="Рисунок 84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48442" y="10636250"/>
          <a:ext cx="22392" cy="235513"/>
        </a:xfrm>
        <a:prstGeom prst="rect">
          <a:avLst/>
        </a:prstGeom>
      </xdr:spPr>
    </xdr:pic>
    <xdr:clientData/>
  </xdr:twoCellAnchor>
  <xdr:twoCellAnchor>
    <xdr:from>
      <xdr:col>24</xdr:col>
      <xdr:colOff>4127500</xdr:colOff>
      <xdr:row>54</xdr:row>
      <xdr:rowOff>0</xdr:rowOff>
    </xdr:from>
    <xdr:to>
      <xdr:col>25</xdr:col>
      <xdr:colOff>21334</xdr:colOff>
      <xdr:row>55</xdr:row>
      <xdr:rowOff>23846</xdr:rowOff>
    </xdr:to>
    <xdr:pic>
      <xdr:nvPicPr>
        <xdr:cNvPr id="86" name="Рисунок 85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48442" y="10234083"/>
          <a:ext cx="22392" cy="426013"/>
        </a:xfrm>
        <a:prstGeom prst="rect">
          <a:avLst/>
        </a:prstGeom>
      </xdr:spPr>
    </xdr:pic>
    <xdr:clientData/>
  </xdr:twoCellAnchor>
  <xdr:twoCellAnchor>
    <xdr:from>
      <xdr:col>24</xdr:col>
      <xdr:colOff>4127500</xdr:colOff>
      <xdr:row>54</xdr:row>
      <xdr:rowOff>0</xdr:rowOff>
    </xdr:from>
    <xdr:to>
      <xdr:col>25</xdr:col>
      <xdr:colOff>21334</xdr:colOff>
      <xdr:row>55</xdr:row>
      <xdr:rowOff>23846</xdr:rowOff>
    </xdr:to>
    <xdr:pic>
      <xdr:nvPicPr>
        <xdr:cNvPr id="87" name="Рисунок 86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48442" y="10234083"/>
          <a:ext cx="22392" cy="426013"/>
        </a:xfrm>
        <a:prstGeom prst="rect">
          <a:avLst/>
        </a:prstGeom>
      </xdr:spPr>
    </xdr:pic>
    <xdr:clientData/>
  </xdr:twoCellAnchor>
  <xdr:twoCellAnchor>
    <xdr:from>
      <xdr:col>24</xdr:col>
      <xdr:colOff>4127500</xdr:colOff>
      <xdr:row>55</xdr:row>
      <xdr:rowOff>0</xdr:rowOff>
    </xdr:from>
    <xdr:to>
      <xdr:col>25</xdr:col>
      <xdr:colOff>21334</xdr:colOff>
      <xdr:row>56</xdr:row>
      <xdr:rowOff>23846</xdr:rowOff>
    </xdr:to>
    <xdr:pic>
      <xdr:nvPicPr>
        <xdr:cNvPr id="88" name="Рисунок 87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48442" y="10636250"/>
          <a:ext cx="22392" cy="235513"/>
        </a:xfrm>
        <a:prstGeom prst="rect">
          <a:avLst/>
        </a:prstGeom>
      </xdr:spPr>
    </xdr:pic>
    <xdr:clientData/>
  </xdr:twoCellAnchor>
  <xdr:twoCellAnchor>
    <xdr:from>
      <xdr:col>24</xdr:col>
      <xdr:colOff>4127500</xdr:colOff>
      <xdr:row>55</xdr:row>
      <xdr:rowOff>0</xdr:rowOff>
    </xdr:from>
    <xdr:to>
      <xdr:col>25</xdr:col>
      <xdr:colOff>21334</xdr:colOff>
      <xdr:row>56</xdr:row>
      <xdr:rowOff>23846</xdr:rowOff>
    </xdr:to>
    <xdr:pic>
      <xdr:nvPicPr>
        <xdr:cNvPr id="89" name="Рисунок 88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48442" y="10636250"/>
          <a:ext cx="22392" cy="235513"/>
        </a:xfrm>
        <a:prstGeom prst="rect">
          <a:avLst/>
        </a:prstGeom>
      </xdr:spPr>
    </xdr:pic>
    <xdr:clientData/>
  </xdr:twoCellAnchor>
  <xdr:twoCellAnchor>
    <xdr:from>
      <xdr:col>24</xdr:col>
      <xdr:colOff>4127500</xdr:colOff>
      <xdr:row>55</xdr:row>
      <xdr:rowOff>0</xdr:rowOff>
    </xdr:from>
    <xdr:to>
      <xdr:col>25</xdr:col>
      <xdr:colOff>21334</xdr:colOff>
      <xdr:row>56</xdr:row>
      <xdr:rowOff>23846</xdr:rowOff>
    </xdr:to>
    <xdr:pic>
      <xdr:nvPicPr>
        <xdr:cNvPr id="90" name="Рисунок 89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48442" y="10234083"/>
          <a:ext cx="22392" cy="426013"/>
        </a:xfrm>
        <a:prstGeom prst="rect">
          <a:avLst/>
        </a:prstGeom>
      </xdr:spPr>
    </xdr:pic>
    <xdr:clientData/>
  </xdr:twoCellAnchor>
  <xdr:twoCellAnchor>
    <xdr:from>
      <xdr:col>24</xdr:col>
      <xdr:colOff>4127500</xdr:colOff>
      <xdr:row>55</xdr:row>
      <xdr:rowOff>0</xdr:rowOff>
    </xdr:from>
    <xdr:to>
      <xdr:col>25</xdr:col>
      <xdr:colOff>21334</xdr:colOff>
      <xdr:row>56</xdr:row>
      <xdr:rowOff>23846</xdr:rowOff>
    </xdr:to>
    <xdr:pic>
      <xdr:nvPicPr>
        <xdr:cNvPr id="91" name="Рисунок 90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48442" y="10234083"/>
          <a:ext cx="22392" cy="426013"/>
        </a:xfrm>
        <a:prstGeom prst="rect">
          <a:avLst/>
        </a:prstGeom>
      </xdr:spPr>
    </xdr:pic>
    <xdr:clientData/>
  </xdr:twoCellAnchor>
  <xdr:twoCellAnchor>
    <xdr:from>
      <xdr:col>24</xdr:col>
      <xdr:colOff>4127500</xdr:colOff>
      <xdr:row>56</xdr:row>
      <xdr:rowOff>0</xdr:rowOff>
    </xdr:from>
    <xdr:to>
      <xdr:col>25</xdr:col>
      <xdr:colOff>21334</xdr:colOff>
      <xdr:row>57</xdr:row>
      <xdr:rowOff>23846</xdr:rowOff>
    </xdr:to>
    <xdr:pic>
      <xdr:nvPicPr>
        <xdr:cNvPr id="92" name="Рисунок 91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48442" y="10636250"/>
          <a:ext cx="22392" cy="235513"/>
        </a:xfrm>
        <a:prstGeom prst="rect">
          <a:avLst/>
        </a:prstGeom>
      </xdr:spPr>
    </xdr:pic>
    <xdr:clientData/>
  </xdr:twoCellAnchor>
  <xdr:twoCellAnchor>
    <xdr:from>
      <xdr:col>24</xdr:col>
      <xdr:colOff>4127500</xdr:colOff>
      <xdr:row>56</xdr:row>
      <xdr:rowOff>0</xdr:rowOff>
    </xdr:from>
    <xdr:to>
      <xdr:col>25</xdr:col>
      <xdr:colOff>21334</xdr:colOff>
      <xdr:row>57</xdr:row>
      <xdr:rowOff>23846</xdr:rowOff>
    </xdr:to>
    <xdr:pic>
      <xdr:nvPicPr>
        <xdr:cNvPr id="93" name="Рисунок 92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48442" y="10636250"/>
          <a:ext cx="22392" cy="235513"/>
        </a:xfrm>
        <a:prstGeom prst="rect">
          <a:avLst/>
        </a:prstGeom>
      </xdr:spPr>
    </xdr:pic>
    <xdr:clientData/>
  </xdr:twoCellAnchor>
  <xdr:twoCellAnchor>
    <xdr:from>
      <xdr:col>24</xdr:col>
      <xdr:colOff>4127500</xdr:colOff>
      <xdr:row>56</xdr:row>
      <xdr:rowOff>0</xdr:rowOff>
    </xdr:from>
    <xdr:to>
      <xdr:col>25</xdr:col>
      <xdr:colOff>21334</xdr:colOff>
      <xdr:row>57</xdr:row>
      <xdr:rowOff>23846</xdr:rowOff>
    </xdr:to>
    <xdr:pic>
      <xdr:nvPicPr>
        <xdr:cNvPr id="94" name="Рисунок 93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48442" y="10234083"/>
          <a:ext cx="22392" cy="426013"/>
        </a:xfrm>
        <a:prstGeom prst="rect">
          <a:avLst/>
        </a:prstGeom>
      </xdr:spPr>
    </xdr:pic>
    <xdr:clientData/>
  </xdr:twoCellAnchor>
  <xdr:twoCellAnchor>
    <xdr:from>
      <xdr:col>24</xdr:col>
      <xdr:colOff>4127500</xdr:colOff>
      <xdr:row>56</xdr:row>
      <xdr:rowOff>0</xdr:rowOff>
    </xdr:from>
    <xdr:to>
      <xdr:col>25</xdr:col>
      <xdr:colOff>21334</xdr:colOff>
      <xdr:row>57</xdr:row>
      <xdr:rowOff>23846</xdr:rowOff>
    </xdr:to>
    <xdr:pic>
      <xdr:nvPicPr>
        <xdr:cNvPr id="95" name="Рисунок 94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48442" y="10234083"/>
          <a:ext cx="22392" cy="426013"/>
        </a:xfrm>
        <a:prstGeom prst="rect">
          <a:avLst/>
        </a:prstGeom>
      </xdr:spPr>
    </xdr:pic>
    <xdr:clientData/>
  </xdr:twoCellAnchor>
  <xdr:twoCellAnchor>
    <xdr:from>
      <xdr:col>24</xdr:col>
      <xdr:colOff>4127500</xdr:colOff>
      <xdr:row>57</xdr:row>
      <xdr:rowOff>0</xdr:rowOff>
    </xdr:from>
    <xdr:to>
      <xdr:col>25</xdr:col>
      <xdr:colOff>21334</xdr:colOff>
      <xdr:row>58</xdr:row>
      <xdr:rowOff>23846</xdr:rowOff>
    </xdr:to>
    <xdr:pic>
      <xdr:nvPicPr>
        <xdr:cNvPr id="96" name="Рисунок 95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48442" y="10636250"/>
          <a:ext cx="22392" cy="235513"/>
        </a:xfrm>
        <a:prstGeom prst="rect">
          <a:avLst/>
        </a:prstGeom>
      </xdr:spPr>
    </xdr:pic>
    <xdr:clientData/>
  </xdr:twoCellAnchor>
  <xdr:twoCellAnchor>
    <xdr:from>
      <xdr:col>24</xdr:col>
      <xdr:colOff>4127500</xdr:colOff>
      <xdr:row>57</xdr:row>
      <xdr:rowOff>0</xdr:rowOff>
    </xdr:from>
    <xdr:to>
      <xdr:col>25</xdr:col>
      <xdr:colOff>21334</xdr:colOff>
      <xdr:row>58</xdr:row>
      <xdr:rowOff>23846</xdr:rowOff>
    </xdr:to>
    <xdr:pic>
      <xdr:nvPicPr>
        <xdr:cNvPr id="97" name="Рисунок 96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48442" y="10636250"/>
          <a:ext cx="22392" cy="235513"/>
        </a:xfrm>
        <a:prstGeom prst="rect">
          <a:avLst/>
        </a:prstGeom>
      </xdr:spPr>
    </xdr:pic>
    <xdr:clientData/>
  </xdr:twoCellAnchor>
  <xdr:twoCellAnchor>
    <xdr:from>
      <xdr:col>24</xdr:col>
      <xdr:colOff>4127500</xdr:colOff>
      <xdr:row>57</xdr:row>
      <xdr:rowOff>0</xdr:rowOff>
    </xdr:from>
    <xdr:to>
      <xdr:col>25</xdr:col>
      <xdr:colOff>21334</xdr:colOff>
      <xdr:row>58</xdr:row>
      <xdr:rowOff>23846</xdr:rowOff>
    </xdr:to>
    <xdr:pic>
      <xdr:nvPicPr>
        <xdr:cNvPr id="98" name="Рисунок 97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48442" y="10234083"/>
          <a:ext cx="22392" cy="426013"/>
        </a:xfrm>
        <a:prstGeom prst="rect">
          <a:avLst/>
        </a:prstGeom>
      </xdr:spPr>
    </xdr:pic>
    <xdr:clientData/>
  </xdr:twoCellAnchor>
  <xdr:twoCellAnchor>
    <xdr:from>
      <xdr:col>24</xdr:col>
      <xdr:colOff>4127500</xdr:colOff>
      <xdr:row>57</xdr:row>
      <xdr:rowOff>0</xdr:rowOff>
    </xdr:from>
    <xdr:to>
      <xdr:col>25</xdr:col>
      <xdr:colOff>21334</xdr:colOff>
      <xdr:row>58</xdr:row>
      <xdr:rowOff>23846</xdr:rowOff>
    </xdr:to>
    <xdr:pic>
      <xdr:nvPicPr>
        <xdr:cNvPr id="99" name="Рисунок 98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48442" y="10234083"/>
          <a:ext cx="22392" cy="426013"/>
        </a:xfrm>
        <a:prstGeom prst="rect">
          <a:avLst/>
        </a:prstGeom>
      </xdr:spPr>
    </xdr:pic>
    <xdr:clientData/>
  </xdr:twoCellAnchor>
  <xdr:twoCellAnchor>
    <xdr:from>
      <xdr:col>24</xdr:col>
      <xdr:colOff>4127500</xdr:colOff>
      <xdr:row>58</xdr:row>
      <xdr:rowOff>0</xdr:rowOff>
    </xdr:from>
    <xdr:to>
      <xdr:col>25</xdr:col>
      <xdr:colOff>21334</xdr:colOff>
      <xdr:row>59</xdr:row>
      <xdr:rowOff>23846</xdr:rowOff>
    </xdr:to>
    <xdr:pic>
      <xdr:nvPicPr>
        <xdr:cNvPr id="100" name="Рисунок 99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48442" y="10636250"/>
          <a:ext cx="22392" cy="235513"/>
        </a:xfrm>
        <a:prstGeom prst="rect">
          <a:avLst/>
        </a:prstGeom>
      </xdr:spPr>
    </xdr:pic>
    <xdr:clientData/>
  </xdr:twoCellAnchor>
  <xdr:twoCellAnchor>
    <xdr:from>
      <xdr:col>24</xdr:col>
      <xdr:colOff>4127500</xdr:colOff>
      <xdr:row>58</xdr:row>
      <xdr:rowOff>0</xdr:rowOff>
    </xdr:from>
    <xdr:to>
      <xdr:col>25</xdr:col>
      <xdr:colOff>21334</xdr:colOff>
      <xdr:row>59</xdr:row>
      <xdr:rowOff>23846</xdr:rowOff>
    </xdr:to>
    <xdr:pic>
      <xdr:nvPicPr>
        <xdr:cNvPr id="101" name="Рисунок 100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48442" y="10636250"/>
          <a:ext cx="22392" cy="235513"/>
        </a:xfrm>
        <a:prstGeom prst="rect">
          <a:avLst/>
        </a:prstGeom>
      </xdr:spPr>
    </xdr:pic>
    <xdr:clientData/>
  </xdr:twoCellAnchor>
  <xdr:twoCellAnchor>
    <xdr:from>
      <xdr:col>24</xdr:col>
      <xdr:colOff>4127500</xdr:colOff>
      <xdr:row>58</xdr:row>
      <xdr:rowOff>0</xdr:rowOff>
    </xdr:from>
    <xdr:to>
      <xdr:col>25</xdr:col>
      <xdr:colOff>21334</xdr:colOff>
      <xdr:row>59</xdr:row>
      <xdr:rowOff>23846</xdr:rowOff>
    </xdr:to>
    <xdr:pic>
      <xdr:nvPicPr>
        <xdr:cNvPr id="102" name="Рисунок 101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48442" y="10234083"/>
          <a:ext cx="22392" cy="426013"/>
        </a:xfrm>
        <a:prstGeom prst="rect">
          <a:avLst/>
        </a:prstGeom>
      </xdr:spPr>
    </xdr:pic>
    <xdr:clientData/>
  </xdr:twoCellAnchor>
  <xdr:twoCellAnchor>
    <xdr:from>
      <xdr:col>24</xdr:col>
      <xdr:colOff>4127500</xdr:colOff>
      <xdr:row>58</xdr:row>
      <xdr:rowOff>0</xdr:rowOff>
    </xdr:from>
    <xdr:to>
      <xdr:col>25</xdr:col>
      <xdr:colOff>21334</xdr:colOff>
      <xdr:row>59</xdr:row>
      <xdr:rowOff>23846</xdr:rowOff>
    </xdr:to>
    <xdr:pic>
      <xdr:nvPicPr>
        <xdr:cNvPr id="103" name="Рисунок 102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48442" y="10234083"/>
          <a:ext cx="22392" cy="426013"/>
        </a:xfrm>
        <a:prstGeom prst="rect">
          <a:avLst/>
        </a:prstGeom>
      </xdr:spPr>
    </xdr:pic>
    <xdr:clientData/>
  </xdr:twoCellAnchor>
  <xdr:twoCellAnchor>
    <xdr:from>
      <xdr:col>24</xdr:col>
      <xdr:colOff>4127500</xdr:colOff>
      <xdr:row>59</xdr:row>
      <xdr:rowOff>0</xdr:rowOff>
    </xdr:from>
    <xdr:to>
      <xdr:col>25</xdr:col>
      <xdr:colOff>21334</xdr:colOff>
      <xdr:row>60</xdr:row>
      <xdr:rowOff>23846</xdr:rowOff>
    </xdr:to>
    <xdr:pic>
      <xdr:nvPicPr>
        <xdr:cNvPr id="104" name="Рисунок 103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48442" y="10636250"/>
          <a:ext cx="22392" cy="235513"/>
        </a:xfrm>
        <a:prstGeom prst="rect">
          <a:avLst/>
        </a:prstGeom>
      </xdr:spPr>
    </xdr:pic>
    <xdr:clientData/>
  </xdr:twoCellAnchor>
  <xdr:twoCellAnchor>
    <xdr:from>
      <xdr:col>24</xdr:col>
      <xdr:colOff>4127500</xdr:colOff>
      <xdr:row>59</xdr:row>
      <xdr:rowOff>0</xdr:rowOff>
    </xdr:from>
    <xdr:to>
      <xdr:col>25</xdr:col>
      <xdr:colOff>21334</xdr:colOff>
      <xdr:row>60</xdr:row>
      <xdr:rowOff>23846</xdr:rowOff>
    </xdr:to>
    <xdr:pic>
      <xdr:nvPicPr>
        <xdr:cNvPr id="105" name="Рисунок 104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48442" y="10636250"/>
          <a:ext cx="22392" cy="235513"/>
        </a:xfrm>
        <a:prstGeom prst="rect">
          <a:avLst/>
        </a:prstGeom>
      </xdr:spPr>
    </xdr:pic>
    <xdr:clientData/>
  </xdr:twoCellAnchor>
  <xdr:twoCellAnchor>
    <xdr:from>
      <xdr:col>24</xdr:col>
      <xdr:colOff>4127500</xdr:colOff>
      <xdr:row>59</xdr:row>
      <xdr:rowOff>0</xdr:rowOff>
    </xdr:from>
    <xdr:to>
      <xdr:col>25</xdr:col>
      <xdr:colOff>21334</xdr:colOff>
      <xdr:row>60</xdr:row>
      <xdr:rowOff>23846</xdr:rowOff>
    </xdr:to>
    <xdr:pic>
      <xdr:nvPicPr>
        <xdr:cNvPr id="106" name="Рисунок 105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48442" y="10234083"/>
          <a:ext cx="22392" cy="426013"/>
        </a:xfrm>
        <a:prstGeom prst="rect">
          <a:avLst/>
        </a:prstGeom>
      </xdr:spPr>
    </xdr:pic>
    <xdr:clientData/>
  </xdr:twoCellAnchor>
  <xdr:twoCellAnchor>
    <xdr:from>
      <xdr:col>24</xdr:col>
      <xdr:colOff>4127500</xdr:colOff>
      <xdr:row>59</xdr:row>
      <xdr:rowOff>0</xdr:rowOff>
    </xdr:from>
    <xdr:to>
      <xdr:col>25</xdr:col>
      <xdr:colOff>21334</xdr:colOff>
      <xdr:row>60</xdr:row>
      <xdr:rowOff>23846</xdr:rowOff>
    </xdr:to>
    <xdr:pic>
      <xdr:nvPicPr>
        <xdr:cNvPr id="107" name="Рисунок 106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48442" y="10234083"/>
          <a:ext cx="22392" cy="426013"/>
        </a:xfrm>
        <a:prstGeom prst="rect">
          <a:avLst/>
        </a:prstGeom>
      </xdr:spPr>
    </xdr:pic>
    <xdr:clientData/>
  </xdr:twoCellAnchor>
  <xdr:twoCellAnchor>
    <xdr:from>
      <xdr:col>24</xdr:col>
      <xdr:colOff>4127500</xdr:colOff>
      <xdr:row>60</xdr:row>
      <xdr:rowOff>0</xdr:rowOff>
    </xdr:from>
    <xdr:to>
      <xdr:col>25</xdr:col>
      <xdr:colOff>21334</xdr:colOff>
      <xdr:row>61</xdr:row>
      <xdr:rowOff>23846</xdr:rowOff>
    </xdr:to>
    <xdr:pic>
      <xdr:nvPicPr>
        <xdr:cNvPr id="108" name="Рисунок 107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48442" y="10636250"/>
          <a:ext cx="22392" cy="235513"/>
        </a:xfrm>
        <a:prstGeom prst="rect">
          <a:avLst/>
        </a:prstGeom>
      </xdr:spPr>
    </xdr:pic>
    <xdr:clientData/>
  </xdr:twoCellAnchor>
  <xdr:twoCellAnchor>
    <xdr:from>
      <xdr:col>24</xdr:col>
      <xdr:colOff>4127500</xdr:colOff>
      <xdr:row>60</xdr:row>
      <xdr:rowOff>0</xdr:rowOff>
    </xdr:from>
    <xdr:to>
      <xdr:col>25</xdr:col>
      <xdr:colOff>21334</xdr:colOff>
      <xdr:row>61</xdr:row>
      <xdr:rowOff>23846</xdr:rowOff>
    </xdr:to>
    <xdr:pic>
      <xdr:nvPicPr>
        <xdr:cNvPr id="109" name="Рисунок 108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48442" y="10636250"/>
          <a:ext cx="22392" cy="235513"/>
        </a:xfrm>
        <a:prstGeom prst="rect">
          <a:avLst/>
        </a:prstGeom>
      </xdr:spPr>
    </xdr:pic>
    <xdr:clientData/>
  </xdr:twoCellAnchor>
  <xdr:twoCellAnchor>
    <xdr:from>
      <xdr:col>24</xdr:col>
      <xdr:colOff>4127500</xdr:colOff>
      <xdr:row>60</xdr:row>
      <xdr:rowOff>0</xdr:rowOff>
    </xdr:from>
    <xdr:to>
      <xdr:col>25</xdr:col>
      <xdr:colOff>21334</xdr:colOff>
      <xdr:row>61</xdr:row>
      <xdr:rowOff>23846</xdr:rowOff>
    </xdr:to>
    <xdr:pic>
      <xdr:nvPicPr>
        <xdr:cNvPr id="110" name="Рисунок 109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48442" y="10234083"/>
          <a:ext cx="22392" cy="426013"/>
        </a:xfrm>
        <a:prstGeom prst="rect">
          <a:avLst/>
        </a:prstGeom>
      </xdr:spPr>
    </xdr:pic>
    <xdr:clientData/>
  </xdr:twoCellAnchor>
  <xdr:twoCellAnchor>
    <xdr:from>
      <xdr:col>24</xdr:col>
      <xdr:colOff>4127500</xdr:colOff>
      <xdr:row>60</xdr:row>
      <xdr:rowOff>0</xdr:rowOff>
    </xdr:from>
    <xdr:to>
      <xdr:col>25</xdr:col>
      <xdr:colOff>21334</xdr:colOff>
      <xdr:row>61</xdr:row>
      <xdr:rowOff>23846</xdr:rowOff>
    </xdr:to>
    <xdr:pic>
      <xdr:nvPicPr>
        <xdr:cNvPr id="111" name="Рисунок 110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48442" y="10234083"/>
          <a:ext cx="22392" cy="426013"/>
        </a:xfrm>
        <a:prstGeom prst="rect">
          <a:avLst/>
        </a:prstGeom>
      </xdr:spPr>
    </xdr:pic>
    <xdr:clientData/>
  </xdr:twoCellAnchor>
  <xdr:twoCellAnchor>
    <xdr:from>
      <xdr:col>24</xdr:col>
      <xdr:colOff>4127500</xdr:colOff>
      <xdr:row>61</xdr:row>
      <xdr:rowOff>0</xdr:rowOff>
    </xdr:from>
    <xdr:to>
      <xdr:col>25</xdr:col>
      <xdr:colOff>21334</xdr:colOff>
      <xdr:row>62</xdr:row>
      <xdr:rowOff>23846</xdr:rowOff>
    </xdr:to>
    <xdr:pic>
      <xdr:nvPicPr>
        <xdr:cNvPr id="112" name="Рисунок 111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48442" y="10636250"/>
          <a:ext cx="22392" cy="235513"/>
        </a:xfrm>
        <a:prstGeom prst="rect">
          <a:avLst/>
        </a:prstGeom>
      </xdr:spPr>
    </xdr:pic>
    <xdr:clientData/>
  </xdr:twoCellAnchor>
  <xdr:twoCellAnchor>
    <xdr:from>
      <xdr:col>24</xdr:col>
      <xdr:colOff>4127500</xdr:colOff>
      <xdr:row>61</xdr:row>
      <xdr:rowOff>0</xdr:rowOff>
    </xdr:from>
    <xdr:to>
      <xdr:col>25</xdr:col>
      <xdr:colOff>21334</xdr:colOff>
      <xdr:row>62</xdr:row>
      <xdr:rowOff>23846</xdr:rowOff>
    </xdr:to>
    <xdr:pic>
      <xdr:nvPicPr>
        <xdr:cNvPr id="113" name="Рисунок 112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48442" y="10636250"/>
          <a:ext cx="22392" cy="235513"/>
        </a:xfrm>
        <a:prstGeom prst="rect">
          <a:avLst/>
        </a:prstGeom>
      </xdr:spPr>
    </xdr:pic>
    <xdr:clientData/>
  </xdr:twoCellAnchor>
  <xdr:twoCellAnchor>
    <xdr:from>
      <xdr:col>24</xdr:col>
      <xdr:colOff>4127500</xdr:colOff>
      <xdr:row>61</xdr:row>
      <xdr:rowOff>0</xdr:rowOff>
    </xdr:from>
    <xdr:to>
      <xdr:col>25</xdr:col>
      <xdr:colOff>21334</xdr:colOff>
      <xdr:row>62</xdr:row>
      <xdr:rowOff>23846</xdr:rowOff>
    </xdr:to>
    <xdr:pic>
      <xdr:nvPicPr>
        <xdr:cNvPr id="114" name="Рисунок 113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48442" y="10234083"/>
          <a:ext cx="22392" cy="426013"/>
        </a:xfrm>
        <a:prstGeom prst="rect">
          <a:avLst/>
        </a:prstGeom>
      </xdr:spPr>
    </xdr:pic>
    <xdr:clientData/>
  </xdr:twoCellAnchor>
  <xdr:twoCellAnchor>
    <xdr:from>
      <xdr:col>24</xdr:col>
      <xdr:colOff>4127500</xdr:colOff>
      <xdr:row>61</xdr:row>
      <xdr:rowOff>0</xdr:rowOff>
    </xdr:from>
    <xdr:to>
      <xdr:col>25</xdr:col>
      <xdr:colOff>21334</xdr:colOff>
      <xdr:row>62</xdr:row>
      <xdr:rowOff>23846</xdr:rowOff>
    </xdr:to>
    <xdr:pic>
      <xdr:nvPicPr>
        <xdr:cNvPr id="115" name="Рисунок 114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48442" y="10234083"/>
          <a:ext cx="22392" cy="426013"/>
        </a:xfrm>
        <a:prstGeom prst="rect">
          <a:avLst/>
        </a:prstGeom>
      </xdr:spPr>
    </xdr:pic>
    <xdr:clientData/>
  </xdr:twoCellAnchor>
  <xdr:twoCellAnchor>
    <xdr:from>
      <xdr:col>24</xdr:col>
      <xdr:colOff>4127500</xdr:colOff>
      <xdr:row>62</xdr:row>
      <xdr:rowOff>0</xdr:rowOff>
    </xdr:from>
    <xdr:to>
      <xdr:col>25</xdr:col>
      <xdr:colOff>21334</xdr:colOff>
      <xdr:row>63</xdr:row>
      <xdr:rowOff>23846</xdr:rowOff>
    </xdr:to>
    <xdr:pic>
      <xdr:nvPicPr>
        <xdr:cNvPr id="116" name="Рисунок 115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48442" y="10636250"/>
          <a:ext cx="22392" cy="235513"/>
        </a:xfrm>
        <a:prstGeom prst="rect">
          <a:avLst/>
        </a:prstGeom>
      </xdr:spPr>
    </xdr:pic>
    <xdr:clientData/>
  </xdr:twoCellAnchor>
  <xdr:twoCellAnchor>
    <xdr:from>
      <xdr:col>24</xdr:col>
      <xdr:colOff>4127500</xdr:colOff>
      <xdr:row>62</xdr:row>
      <xdr:rowOff>0</xdr:rowOff>
    </xdr:from>
    <xdr:to>
      <xdr:col>25</xdr:col>
      <xdr:colOff>21334</xdr:colOff>
      <xdr:row>63</xdr:row>
      <xdr:rowOff>23846</xdr:rowOff>
    </xdr:to>
    <xdr:pic>
      <xdr:nvPicPr>
        <xdr:cNvPr id="117" name="Рисунок 116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48442" y="10636250"/>
          <a:ext cx="22392" cy="235513"/>
        </a:xfrm>
        <a:prstGeom prst="rect">
          <a:avLst/>
        </a:prstGeom>
      </xdr:spPr>
    </xdr:pic>
    <xdr:clientData/>
  </xdr:twoCellAnchor>
  <xdr:twoCellAnchor>
    <xdr:from>
      <xdr:col>24</xdr:col>
      <xdr:colOff>4127500</xdr:colOff>
      <xdr:row>62</xdr:row>
      <xdr:rowOff>0</xdr:rowOff>
    </xdr:from>
    <xdr:to>
      <xdr:col>25</xdr:col>
      <xdr:colOff>21334</xdr:colOff>
      <xdr:row>63</xdr:row>
      <xdr:rowOff>23846</xdr:rowOff>
    </xdr:to>
    <xdr:pic>
      <xdr:nvPicPr>
        <xdr:cNvPr id="118" name="Рисунок 117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48442" y="10234083"/>
          <a:ext cx="22392" cy="426013"/>
        </a:xfrm>
        <a:prstGeom prst="rect">
          <a:avLst/>
        </a:prstGeom>
      </xdr:spPr>
    </xdr:pic>
    <xdr:clientData/>
  </xdr:twoCellAnchor>
  <xdr:twoCellAnchor>
    <xdr:from>
      <xdr:col>24</xdr:col>
      <xdr:colOff>4127500</xdr:colOff>
      <xdr:row>62</xdr:row>
      <xdr:rowOff>0</xdr:rowOff>
    </xdr:from>
    <xdr:to>
      <xdr:col>25</xdr:col>
      <xdr:colOff>21334</xdr:colOff>
      <xdr:row>63</xdr:row>
      <xdr:rowOff>23846</xdr:rowOff>
    </xdr:to>
    <xdr:pic>
      <xdr:nvPicPr>
        <xdr:cNvPr id="119" name="Рисунок 118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48442" y="10234083"/>
          <a:ext cx="22392" cy="426013"/>
        </a:xfrm>
        <a:prstGeom prst="rect">
          <a:avLst/>
        </a:prstGeom>
      </xdr:spPr>
    </xdr:pic>
    <xdr:clientData/>
  </xdr:twoCellAnchor>
  <xdr:twoCellAnchor>
    <xdr:from>
      <xdr:col>24</xdr:col>
      <xdr:colOff>4127500</xdr:colOff>
      <xdr:row>63</xdr:row>
      <xdr:rowOff>0</xdr:rowOff>
    </xdr:from>
    <xdr:to>
      <xdr:col>25</xdr:col>
      <xdr:colOff>21334</xdr:colOff>
      <xdr:row>64</xdr:row>
      <xdr:rowOff>23846</xdr:rowOff>
    </xdr:to>
    <xdr:pic>
      <xdr:nvPicPr>
        <xdr:cNvPr id="120" name="Рисунок 119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48442" y="10636250"/>
          <a:ext cx="22392" cy="235513"/>
        </a:xfrm>
        <a:prstGeom prst="rect">
          <a:avLst/>
        </a:prstGeom>
      </xdr:spPr>
    </xdr:pic>
    <xdr:clientData/>
  </xdr:twoCellAnchor>
  <xdr:twoCellAnchor>
    <xdr:from>
      <xdr:col>24</xdr:col>
      <xdr:colOff>4127500</xdr:colOff>
      <xdr:row>63</xdr:row>
      <xdr:rowOff>0</xdr:rowOff>
    </xdr:from>
    <xdr:to>
      <xdr:col>25</xdr:col>
      <xdr:colOff>21334</xdr:colOff>
      <xdr:row>64</xdr:row>
      <xdr:rowOff>23846</xdr:rowOff>
    </xdr:to>
    <xdr:pic>
      <xdr:nvPicPr>
        <xdr:cNvPr id="121" name="Рисунок 120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48442" y="10636250"/>
          <a:ext cx="22392" cy="235513"/>
        </a:xfrm>
        <a:prstGeom prst="rect">
          <a:avLst/>
        </a:prstGeom>
      </xdr:spPr>
    </xdr:pic>
    <xdr:clientData/>
  </xdr:twoCellAnchor>
  <xdr:twoCellAnchor>
    <xdr:from>
      <xdr:col>24</xdr:col>
      <xdr:colOff>4127500</xdr:colOff>
      <xdr:row>63</xdr:row>
      <xdr:rowOff>0</xdr:rowOff>
    </xdr:from>
    <xdr:to>
      <xdr:col>25</xdr:col>
      <xdr:colOff>21334</xdr:colOff>
      <xdr:row>64</xdr:row>
      <xdr:rowOff>23846</xdr:rowOff>
    </xdr:to>
    <xdr:pic>
      <xdr:nvPicPr>
        <xdr:cNvPr id="122" name="Рисунок 121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48442" y="10234083"/>
          <a:ext cx="22392" cy="426013"/>
        </a:xfrm>
        <a:prstGeom prst="rect">
          <a:avLst/>
        </a:prstGeom>
      </xdr:spPr>
    </xdr:pic>
    <xdr:clientData/>
  </xdr:twoCellAnchor>
  <xdr:twoCellAnchor>
    <xdr:from>
      <xdr:col>24</xdr:col>
      <xdr:colOff>4127500</xdr:colOff>
      <xdr:row>63</xdr:row>
      <xdr:rowOff>0</xdr:rowOff>
    </xdr:from>
    <xdr:to>
      <xdr:col>25</xdr:col>
      <xdr:colOff>21334</xdr:colOff>
      <xdr:row>64</xdr:row>
      <xdr:rowOff>23846</xdr:rowOff>
    </xdr:to>
    <xdr:pic>
      <xdr:nvPicPr>
        <xdr:cNvPr id="123" name="Рисунок 122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48442" y="10234083"/>
          <a:ext cx="22392" cy="426013"/>
        </a:xfrm>
        <a:prstGeom prst="rect">
          <a:avLst/>
        </a:prstGeom>
      </xdr:spPr>
    </xdr:pic>
    <xdr:clientData/>
  </xdr:twoCellAnchor>
  <xdr:twoCellAnchor>
    <xdr:from>
      <xdr:col>24</xdr:col>
      <xdr:colOff>4127500</xdr:colOff>
      <xdr:row>64</xdr:row>
      <xdr:rowOff>0</xdr:rowOff>
    </xdr:from>
    <xdr:to>
      <xdr:col>25</xdr:col>
      <xdr:colOff>21334</xdr:colOff>
      <xdr:row>65</xdr:row>
      <xdr:rowOff>23846</xdr:rowOff>
    </xdr:to>
    <xdr:pic>
      <xdr:nvPicPr>
        <xdr:cNvPr id="124" name="Рисунок 123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48442" y="10636250"/>
          <a:ext cx="22392" cy="235513"/>
        </a:xfrm>
        <a:prstGeom prst="rect">
          <a:avLst/>
        </a:prstGeom>
      </xdr:spPr>
    </xdr:pic>
    <xdr:clientData/>
  </xdr:twoCellAnchor>
  <xdr:twoCellAnchor>
    <xdr:from>
      <xdr:col>24</xdr:col>
      <xdr:colOff>4127500</xdr:colOff>
      <xdr:row>64</xdr:row>
      <xdr:rowOff>0</xdr:rowOff>
    </xdr:from>
    <xdr:to>
      <xdr:col>25</xdr:col>
      <xdr:colOff>21334</xdr:colOff>
      <xdr:row>65</xdr:row>
      <xdr:rowOff>23846</xdr:rowOff>
    </xdr:to>
    <xdr:pic>
      <xdr:nvPicPr>
        <xdr:cNvPr id="125" name="Рисунок 124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48442" y="10636250"/>
          <a:ext cx="22392" cy="235513"/>
        </a:xfrm>
        <a:prstGeom prst="rect">
          <a:avLst/>
        </a:prstGeom>
      </xdr:spPr>
    </xdr:pic>
    <xdr:clientData/>
  </xdr:twoCellAnchor>
  <xdr:twoCellAnchor>
    <xdr:from>
      <xdr:col>24</xdr:col>
      <xdr:colOff>4127500</xdr:colOff>
      <xdr:row>64</xdr:row>
      <xdr:rowOff>0</xdr:rowOff>
    </xdr:from>
    <xdr:to>
      <xdr:col>25</xdr:col>
      <xdr:colOff>21334</xdr:colOff>
      <xdr:row>65</xdr:row>
      <xdr:rowOff>23846</xdr:rowOff>
    </xdr:to>
    <xdr:pic>
      <xdr:nvPicPr>
        <xdr:cNvPr id="126" name="Рисунок 125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48442" y="10234083"/>
          <a:ext cx="22392" cy="426013"/>
        </a:xfrm>
        <a:prstGeom prst="rect">
          <a:avLst/>
        </a:prstGeom>
      </xdr:spPr>
    </xdr:pic>
    <xdr:clientData/>
  </xdr:twoCellAnchor>
  <xdr:twoCellAnchor>
    <xdr:from>
      <xdr:col>24</xdr:col>
      <xdr:colOff>4127500</xdr:colOff>
      <xdr:row>64</xdr:row>
      <xdr:rowOff>0</xdr:rowOff>
    </xdr:from>
    <xdr:to>
      <xdr:col>25</xdr:col>
      <xdr:colOff>21334</xdr:colOff>
      <xdr:row>65</xdr:row>
      <xdr:rowOff>23846</xdr:rowOff>
    </xdr:to>
    <xdr:pic>
      <xdr:nvPicPr>
        <xdr:cNvPr id="127" name="Рисунок 126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48442" y="10234083"/>
          <a:ext cx="22392" cy="426013"/>
        </a:xfrm>
        <a:prstGeom prst="rect">
          <a:avLst/>
        </a:prstGeom>
      </xdr:spPr>
    </xdr:pic>
    <xdr:clientData/>
  </xdr:twoCellAnchor>
  <xdr:twoCellAnchor>
    <xdr:from>
      <xdr:col>24</xdr:col>
      <xdr:colOff>4127500</xdr:colOff>
      <xdr:row>65</xdr:row>
      <xdr:rowOff>0</xdr:rowOff>
    </xdr:from>
    <xdr:to>
      <xdr:col>25</xdr:col>
      <xdr:colOff>21334</xdr:colOff>
      <xdr:row>66</xdr:row>
      <xdr:rowOff>23846</xdr:rowOff>
    </xdr:to>
    <xdr:pic>
      <xdr:nvPicPr>
        <xdr:cNvPr id="128" name="Рисунок 127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48442" y="10636250"/>
          <a:ext cx="22392" cy="235513"/>
        </a:xfrm>
        <a:prstGeom prst="rect">
          <a:avLst/>
        </a:prstGeom>
      </xdr:spPr>
    </xdr:pic>
    <xdr:clientData/>
  </xdr:twoCellAnchor>
  <xdr:twoCellAnchor>
    <xdr:from>
      <xdr:col>24</xdr:col>
      <xdr:colOff>4127500</xdr:colOff>
      <xdr:row>65</xdr:row>
      <xdr:rowOff>0</xdr:rowOff>
    </xdr:from>
    <xdr:to>
      <xdr:col>25</xdr:col>
      <xdr:colOff>21334</xdr:colOff>
      <xdr:row>66</xdr:row>
      <xdr:rowOff>23846</xdr:rowOff>
    </xdr:to>
    <xdr:pic>
      <xdr:nvPicPr>
        <xdr:cNvPr id="129" name="Рисунок 128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48442" y="10636250"/>
          <a:ext cx="22392" cy="23551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76200</xdr:colOff>
      <xdr:row>0</xdr:row>
      <xdr:rowOff>38100</xdr:rowOff>
    </xdr:from>
    <xdr:to>
      <xdr:col>20</xdr:col>
      <xdr:colOff>577383</xdr:colOff>
      <xdr:row>2</xdr:row>
      <xdr:rowOff>161925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25550" y="38100"/>
          <a:ext cx="1720382" cy="619125"/>
        </a:xfrm>
        <a:prstGeom prst="rect">
          <a:avLst/>
        </a:prstGeom>
      </xdr:spPr>
    </xdr:pic>
    <xdr:clientData/>
  </xdr:twoCellAnchor>
  <xdr:twoCellAnchor editAs="oneCell">
    <xdr:from>
      <xdr:col>1</xdr:col>
      <xdr:colOff>3345130</xdr:colOff>
      <xdr:row>99</xdr:row>
      <xdr:rowOff>41484</xdr:rowOff>
    </xdr:from>
    <xdr:to>
      <xdr:col>2</xdr:col>
      <xdr:colOff>6623</xdr:colOff>
      <xdr:row>99</xdr:row>
      <xdr:rowOff>149016</xdr:rowOff>
    </xdr:to>
    <xdr:pic>
      <xdr:nvPicPr>
        <xdr:cNvPr id="3" name="Рисунок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30705" y="15719634"/>
          <a:ext cx="4768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3326080</xdr:colOff>
      <xdr:row>103</xdr:row>
      <xdr:rowOff>60534</xdr:rowOff>
    </xdr:from>
    <xdr:to>
      <xdr:col>2</xdr:col>
      <xdr:colOff>6623</xdr:colOff>
      <xdr:row>103</xdr:row>
      <xdr:rowOff>168066</xdr:rowOff>
    </xdr:to>
    <xdr:pic>
      <xdr:nvPicPr>
        <xdr:cNvPr id="4" name="Рисунок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30705" y="16538784"/>
          <a:ext cx="4768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3326080</xdr:colOff>
      <xdr:row>107</xdr:row>
      <xdr:rowOff>51009</xdr:rowOff>
    </xdr:from>
    <xdr:to>
      <xdr:col>2</xdr:col>
      <xdr:colOff>5666</xdr:colOff>
      <xdr:row>107</xdr:row>
      <xdr:rowOff>158541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30705" y="17529384"/>
          <a:ext cx="2913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3326080</xdr:colOff>
      <xdr:row>108</xdr:row>
      <xdr:rowOff>70059</xdr:rowOff>
    </xdr:from>
    <xdr:to>
      <xdr:col>2</xdr:col>
      <xdr:colOff>6623</xdr:colOff>
      <xdr:row>108</xdr:row>
      <xdr:rowOff>177591</xdr:rowOff>
    </xdr:to>
    <xdr:pic>
      <xdr:nvPicPr>
        <xdr:cNvPr id="6" name="Рисунок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30705" y="17948484"/>
          <a:ext cx="4768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3335605</xdr:colOff>
      <xdr:row>109</xdr:row>
      <xdr:rowOff>70059</xdr:rowOff>
    </xdr:from>
    <xdr:to>
      <xdr:col>2</xdr:col>
      <xdr:colOff>5666</xdr:colOff>
      <xdr:row>109</xdr:row>
      <xdr:rowOff>177591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30705" y="18348534"/>
          <a:ext cx="2913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3335605</xdr:colOff>
      <xdr:row>110</xdr:row>
      <xdr:rowOff>60534</xdr:rowOff>
    </xdr:from>
    <xdr:to>
      <xdr:col>2</xdr:col>
      <xdr:colOff>6623</xdr:colOff>
      <xdr:row>110</xdr:row>
      <xdr:rowOff>168066</xdr:rowOff>
    </xdr:to>
    <xdr:pic>
      <xdr:nvPicPr>
        <xdr:cNvPr id="8" name="Рисунок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30705" y="18539034"/>
          <a:ext cx="4768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3335605</xdr:colOff>
      <xdr:row>112</xdr:row>
      <xdr:rowOff>60534</xdr:rowOff>
    </xdr:from>
    <xdr:to>
      <xdr:col>2</xdr:col>
      <xdr:colOff>5666</xdr:colOff>
      <xdr:row>112</xdr:row>
      <xdr:rowOff>168066</xdr:rowOff>
    </xdr:to>
    <xdr:pic>
      <xdr:nvPicPr>
        <xdr:cNvPr id="9" name="Рисунок 6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30705" y="18939084"/>
          <a:ext cx="2913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</xdr:col>
      <xdr:colOff>3326080</xdr:colOff>
      <xdr:row>108</xdr:row>
      <xdr:rowOff>51009</xdr:rowOff>
    </xdr:from>
    <xdr:ext cx="796" cy="107532"/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30705" y="17929434"/>
          <a:ext cx="796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3326080</xdr:colOff>
      <xdr:row>109</xdr:row>
      <xdr:rowOff>51009</xdr:rowOff>
    </xdr:from>
    <xdr:ext cx="796" cy="107532"/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30705" y="18329484"/>
          <a:ext cx="796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3326080</xdr:colOff>
      <xdr:row>110</xdr:row>
      <xdr:rowOff>51009</xdr:rowOff>
    </xdr:from>
    <xdr:ext cx="796" cy="107532"/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30705" y="18529509"/>
          <a:ext cx="796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</xdr:col>
      <xdr:colOff>3335605</xdr:colOff>
      <xdr:row>115</xdr:row>
      <xdr:rowOff>0</xdr:rowOff>
    </xdr:from>
    <xdr:to>
      <xdr:col>2</xdr:col>
      <xdr:colOff>6623</xdr:colOff>
      <xdr:row>115</xdr:row>
      <xdr:rowOff>107532</xdr:rowOff>
    </xdr:to>
    <xdr:pic>
      <xdr:nvPicPr>
        <xdr:cNvPr id="13" name="Рисунок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30705" y="19339134"/>
          <a:ext cx="4768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3335605</xdr:colOff>
      <xdr:row>115</xdr:row>
      <xdr:rowOff>0</xdr:rowOff>
    </xdr:from>
    <xdr:to>
      <xdr:col>2</xdr:col>
      <xdr:colOff>5666</xdr:colOff>
      <xdr:row>115</xdr:row>
      <xdr:rowOff>107532</xdr:rowOff>
    </xdr:to>
    <xdr:pic>
      <xdr:nvPicPr>
        <xdr:cNvPr id="14" name="Рисунок 6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30705" y="19739184"/>
          <a:ext cx="2913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3533775</xdr:colOff>
      <xdr:row>29</xdr:row>
      <xdr:rowOff>333375</xdr:rowOff>
    </xdr:from>
    <xdr:to>
      <xdr:col>2</xdr:col>
      <xdr:colOff>2117</xdr:colOff>
      <xdr:row>30</xdr:row>
      <xdr:rowOff>2286</xdr:rowOff>
    </xdr:to>
    <xdr:pic>
      <xdr:nvPicPr>
        <xdr:cNvPr id="20" name="Рисунок 31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81425" y="6219825"/>
          <a:ext cx="2117" cy="22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3533775</xdr:colOff>
      <xdr:row>29</xdr:row>
      <xdr:rowOff>333375</xdr:rowOff>
    </xdr:from>
    <xdr:to>
      <xdr:col>2</xdr:col>
      <xdr:colOff>2118</xdr:colOff>
      <xdr:row>30</xdr:row>
      <xdr:rowOff>2286</xdr:rowOff>
    </xdr:to>
    <xdr:pic>
      <xdr:nvPicPr>
        <xdr:cNvPr id="21" name="Рисунок 31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81425" y="6219825"/>
          <a:ext cx="0" cy="22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6405730</xdr:colOff>
      <xdr:row>33</xdr:row>
      <xdr:rowOff>6273</xdr:rowOff>
    </xdr:from>
    <xdr:to>
      <xdr:col>2</xdr:col>
      <xdr:colOff>0</xdr:colOff>
      <xdr:row>33</xdr:row>
      <xdr:rowOff>6273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86355" y="6835698"/>
          <a:ext cx="459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6405730</xdr:colOff>
      <xdr:row>37</xdr:row>
      <xdr:rowOff>21513</xdr:rowOff>
    </xdr:from>
    <xdr:to>
      <xdr:col>2</xdr:col>
      <xdr:colOff>0</xdr:colOff>
      <xdr:row>37</xdr:row>
      <xdr:rowOff>21513</xdr:rowOff>
    </xdr:to>
    <xdr:pic>
      <xdr:nvPicPr>
        <xdr:cNvPr id="23" name="Рисунок 1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86355" y="7851063"/>
          <a:ext cx="459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3672417</xdr:colOff>
      <xdr:row>68</xdr:row>
      <xdr:rowOff>21167</xdr:rowOff>
    </xdr:from>
    <xdr:to>
      <xdr:col>2</xdr:col>
      <xdr:colOff>3342</xdr:colOff>
      <xdr:row>68</xdr:row>
      <xdr:rowOff>173117</xdr:rowOff>
    </xdr:to>
    <xdr:pic>
      <xdr:nvPicPr>
        <xdr:cNvPr id="24" name="Рисунок 31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86717" y="9450917"/>
          <a:ext cx="7575" cy="15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3345130</xdr:colOff>
      <xdr:row>98</xdr:row>
      <xdr:rowOff>41484</xdr:rowOff>
    </xdr:from>
    <xdr:to>
      <xdr:col>2</xdr:col>
      <xdr:colOff>4506</xdr:colOff>
      <xdr:row>98</xdr:row>
      <xdr:rowOff>149016</xdr:rowOff>
    </xdr:to>
    <xdr:pic>
      <xdr:nvPicPr>
        <xdr:cNvPr id="25" name="Рисунок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2780" y="15576759"/>
          <a:ext cx="2651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3326080</xdr:colOff>
      <xdr:row>102</xdr:row>
      <xdr:rowOff>60534</xdr:rowOff>
    </xdr:from>
    <xdr:to>
      <xdr:col>2</xdr:col>
      <xdr:colOff>4506</xdr:colOff>
      <xdr:row>102</xdr:row>
      <xdr:rowOff>168066</xdr:rowOff>
    </xdr:to>
    <xdr:pic>
      <xdr:nvPicPr>
        <xdr:cNvPr id="26" name="Рисунок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73730" y="16405434"/>
          <a:ext cx="2651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3326080</xdr:colOff>
      <xdr:row>106</xdr:row>
      <xdr:rowOff>51009</xdr:rowOff>
    </xdr:from>
    <xdr:to>
      <xdr:col>2</xdr:col>
      <xdr:colOff>3893</xdr:colOff>
      <xdr:row>106</xdr:row>
      <xdr:rowOff>158541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73730" y="17205534"/>
          <a:ext cx="796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3326080</xdr:colOff>
      <xdr:row>107</xdr:row>
      <xdr:rowOff>70059</xdr:rowOff>
    </xdr:from>
    <xdr:to>
      <xdr:col>2</xdr:col>
      <xdr:colOff>4506</xdr:colOff>
      <xdr:row>107</xdr:row>
      <xdr:rowOff>177591</xdr:rowOff>
    </xdr:to>
    <xdr:pic>
      <xdr:nvPicPr>
        <xdr:cNvPr id="28" name="Рисунок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73730" y="17424609"/>
          <a:ext cx="2651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3335605</xdr:colOff>
      <xdr:row>108</xdr:row>
      <xdr:rowOff>70059</xdr:rowOff>
    </xdr:from>
    <xdr:to>
      <xdr:col>2</xdr:col>
      <xdr:colOff>3893</xdr:colOff>
      <xdr:row>108</xdr:row>
      <xdr:rowOff>177591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83255" y="17624634"/>
          <a:ext cx="796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3335605</xdr:colOff>
      <xdr:row>109</xdr:row>
      <xdr:rowOff>60534</xdr:rowOff>
    </xdr:from>
    <xdr:to>
      <xdr:col>2</xdr:col>
      <xdr:colOff>4506</xdr:colOff>
      <xdr:row>109</xdr:row>
      <xdr:rowOff>168066</xdr:rowOff>
    </xdr:to>
    <xdr:pic>
      <xdr:nvPicPr>
        <xdr:cNvPr id="30" name="Рисунок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83255" y="17815134"/>
          <a:ext cx="2651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3335605</xdr:colOff>
      <xdr:row>111</xdr:row>
      <xdr:rowOff>60534</xdr:rowOff>
    </xdr:from>
    <xdr:to>
      <xdr:col>2</xdr:col>
      <xdr:colOff>3893</xdr:colOff>
      <xdr:row>111</xdr:row>
      <xdr:rowOff>168066</xdr:rowOff>
    </xdr:to>
    <xdr:pic>
      <xdr:nvPicPr>
        <xdr:cNvPr id="31" name="Рисунок 6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83255" y="18224709"/>
          <a:ext cx="796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</xdr:col>
      <xdr:colOff>3326080</xdr:colOff>
      <xdr:row>107</xdr:row>
      <xdr:rowOff>51009</xdr:rowOff>
    </xdr:from>
    <xdr:ext cx="796" cy="107532"/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73730" y="17405559"/>
          <a:ext cx="796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3326080</xdr:colOff>
      <xdr:row>108</xdr:row>
      <xdr:rowOff>51009</xdr:rowOff>
    </xdr:from>
    <xdr:ext cx="796" cy="107532"/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73730" y="17605584"/>
          <a:ext cx="796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3326080</xdr:colOff>
      <xdr:row>109</xdr:row>
      <xdr:rowOff>51009</xdr:rowOff>
    </xdr:from>
    <xdr:ext cx="796" cy="107532"/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73730" y="17805609"/>
          <a:ext cx="796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</xdr:col>
      <xdr:colOff>3335605</xdr:colOff>
      <xdr:row>112</xdr:row>
      <xdr:rowOff>60534</xdr:rowOff>
    </xdr:from>
    <xdr:to>
      <xdr:col>2</xdr:col>
      <xdr:colOff>4506</xdr:colOff>
      <xdr:row>112</xdr:row>
      <xdr:rowOff>168066</xdr:rowOff>
    </xdr:to>
    <xdr:pic>
      <xdr:nvPicPr>
        <xdr:cNvPr id="35" name="Рисунок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83255" y="18424734"/>
          <a:ext cx="2651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3345130</xdr:colOff>
      <xdr:row>98</xdr:row>
      <xdr:rowOff>41484</xdr:rowOff>
    </xdr:from>
    <xdr:to>
      <xdr:col>2</xdr:col>
      <xdr:colOff>4506</xdr:colOff>
      <xdr:row>98</xdr:row>
      <xdr:rowOff>149016</xdr:rowOff>
    </xdr:to>
    <xdr:pic>
      <xdr:nvPicPr>
        <xdr:cNvPr id="36" name="Рисунок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2780" y="15576759"/>
          <a:ext cx="2651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3326080</xdr:colOff>
      <xdr:row>102</xdr:row>
      <xdr:rowOff>60534</xdr:rowOff>
    </xdr:from>
    <xdr:to>
      <xdr:col>2</xdr:col>
      <xdr:colOff>4506</xdr:colOff>
      <xdr:row>102</xdr:row>
      <xdr:rowOff>168066</xdr:rowOff>
    </xdr:to>
    <xdr:pic>
      <xdr:nvPicPr>
        <xdr:cNvPr id="37" name="Рисунок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73730" y="16405434"/>
          <a:ext cx="2651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3326080</xdr:colOff>
      <xdr:row>106</xdr:row>
      <xdr:rowOff>51009</xdr:rowOff>
    </xdr:from>
    <xdr:to>
      <xdr:col>2</xdr:col>
      <xdr:colOff>3893</xdr:colOff>
      <xdr:row>106</xdr:row>
      <xdr:rowOff>158541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73730" y="17205534"/>
          <a:ext cx="796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3326080</xdr:colOff>
      <xdr:row>107</xdr:row>
      <xdr:rowOff>70059</xdr:rowOff>
    </xdr:from>
    <xdr:to>
      <xdr:col>2</xdr:col>
      <xdr:colOff>4506</xdr:colOff>
      <xdr:row>107</xdr:row>
      <xdr:rowOff>177591</xdr:rowOff>
    </xdr:to>
    <xdr:pic>
      <xdr:nvPicPr>
        <xdr:cNvPr id="39" name="Рисунок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73730" y="17424609"/>
          <a:ext cx="2651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3335605</xdr:colOff>
      <xdr:row>108</xdr:row>
      <xdr:rowOff>70059</xdr:rowOff>
    </xdr:from>
    <xdr:to>
      <xdr:col>2</xdr:col>
      <xdr:colOff>3893</xdr:colOff>
      <xdr:row>108</xdr:row>
      <xdr:rowOff>177591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83255" y="17624634"/>
          <a:ext cx="796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3335605</xdr:colOff>
      <xdr:row>109</xdr:row>
      <xdr:rowOff>60534</xdr:rowOff>
    </xdr:from>
    <xdr:to>
      <xdr:col>2</xdr:col>
      <xdr:colOff>4506</xdr:colOff>
      <xdr:row>109</xdr:row>
      <xdr:rowOff>168066</xdr:rowOff>
    </xdr:to>
    <xdr:pic>
      <xdr:nvPicPr>
        <xdr:cNvPr id="41" name="Рисунок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83255" y="17815134"/>
          <a:ext cx="2651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3335605</xdr:colOff>
      <xdr:row>111</xdr:row>
      <xdr:rowOff>60534</xdr:rowOff>
    </xdr:from>
    <xdr:to>
      <xdr:col>2</xdr:col>
      <xdr:colOff>3893</xdr:colOff>
      <xdr:row>111</xdr:row>
      <xdr:rowOff>168066</xdr:rowOff>
    </xdr:to>
    <xdr:pic>
      <xdr:nvPicPr>
        <xdr:cNvPr id="42" name="Рисунок 6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83255" y="18224709"/>
          <a:ext cx="796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</xdr:col>
      <xdr:colOff>3326080</xdr:colOff>
      <xdr:row>107</xdr:row>
      <xdr:rowOff>51009</xdr:rowOff>
    </xdr:from>
    <xdr:ext cx="796" cy="107532"/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73730" y="17405559"/>
          <a:ext cx="796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3326080</xdr:colOff>
      <xdr:row>108</xdr:row>
      <xdr:rowOff>51009</xdr:rowOff>
    </xdr:from>
    <xdr:ext cx="796" cy="107532"/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73730" y="17605584"/>
          <a:ext cx="796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3326080</xdr:colOff>
      <xdr:row>109</xdr:row>
      <xdr:rowOff>51009</xdr:rowOff>
    </xdr:from>
    <xdr:ext cx="796" cy="107532"/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73730" y="17805609"/>
          <a:ext cx="796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</xdr:col>
      <xdr:colOff>3335605</xdr:colOff>
      <xdr:row>112</xdr:row>
      <xdr:rowOff>60534</xdr:rowOff>
    </xdr:from>
    <xdr:to>
      <xdr:col>2</xdr:col>
      <xdr:colOff>4506</xdr:colOff>
      <xdr:row>112</xdr:row>
      <xdr:rowOff>168066</xdr:rowOff>
    </xdr:to>
    <xdr:pic>
      <xdr:nvPicPr>
        <xdr:cNvPr id="46" name="Рисунок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83255" y="18424734"/>
          <a:ext cx="2651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3533775</xdr:colOff>
      <xdr:row>29</xdr:row>
      <xdr:rowOff>333375</xdr:rowOff>
    </xdr:from>
    <xdr:to>
      <xdr:col>2</xdr:col>
      <xdr:colOff>2117</xdr:colOff>
      <xdr:row>30</xdr:row>
      <xdr:rowOff>2286</xdr:rowOff>
    </xdr:to>
    <xdr:pic>
      <xdr:nvPicPr>
        <xdr:cNvPr id="47" name="Рисунок 31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81425" y="6219825"/>
          <a:ext cx="2117" cy="22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3640667</xdr:colOff>
      <xdr:row>28</xdr:row>
      <xdr:rowOff>31750</xdr:rowOff>
    </xdr:from>
    <xdr:to>
      <xdr:col>2</xdr:col>
      <xdr:colOff>4066</xdr:colOff>
      <xdr:row>28</xdr:row>
      <xdr:rowOff>183700</xdr:rowOff>
    </xdr:to>
    <xdr:pic>
      <xdr:nvPicPr>
        <xdr:cNvPr id="48" name="Рисунок 31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93067" y="5870575"/>
          <a:ext cx="0" cy="15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3533775</xdr:colOff>
      <xdr:row>29</xdr:row>
      <xdr:rowOff>333375</xdr:rowOff>
    </xdr:from>
    <xdr:to>
      <xdr:col>2</xdr:col>
      <xdr:colOff>2118</xdr:colOff>
      <xdr:row>30</xdr:row>
      <xdr:rowOff>2286</xdr:rowOff>
    </xdr:to>
    <xdr:pic>
      <xdr:nvPicPr>
        <xdr:cNvPr id="49" name="Рисунок 31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81425" y="6219825"/>
          <a:ext cx="0" cy="22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6405730</xdr:colOff>
      <xdr:row>33</xdr:row>
      <xdr:rowOff>6273</xdr:rowOff>
    </xdr:from>
    <xdr:to>
      <xdr:col>2</xdr:col>
      <xdr:colOff>0</xdr:colOff>
      <xdr:row>33</xdr:row>
      <xdr:rowOff>6273</xdr:rowOff>
    </xdr:to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86355" y="6835698"/>
          <a:ext cx="459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6405730</xdr:colOff>
      <xdr:row>37</xdr:row>
      <xdr:rowOff>21513</xdr:rowOff>
    </xdr:from>
    <xdr:to>
      <xdr:col>2</xdr:col>
      <xdr:colOff>0</xdr:colOff>
      <xdr:row>37</xdr:row>
      <xdr:rowOff>21513</xdr:rowOff>
    </xdr:to>
    <xdr:pic>
      <xdr:nvPicPr>
        <xdr:cNvPr id="51" name="Рисунок 1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86355" y="7851063"/>
          <a:ext cx="459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3640667</xdr:colOff>
      <xdr:row>28</xdr:row>
      <xdr:rowOff>31750</xdr:rowOff>
    </xdr:from>
    <xdr:to>
      <xdr:col>2</xdr:col>
      <xdr:colOff>4067</xdr:colOff>
      <xdr:row>28</xdr:row>
      <xdr:rowOff>183700</xdr:rowOff>
    </xdr:to>
    <xdr:pic>
      <xdr:nvPicPr>
        <xdr:cNvPr id="52" name="Рисунок 31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93067" y="5870575"/>
          <a:ext cx="1950" cy="15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3640667</xdr:colOff>
      <xdr:row>33</xdr:row>
      <xdr:rowOff>31750</xdr:rowOff>
    </xdr:from>
    <xdr:to>
      <xdr:col>2</xdr:col>
      <xdr:colOff>4067</xdr:colOff>
      <xdr:row>33</xdr:row>
      <xdr:rowOff>183700</xdr:rowOff>
    </xdr:to>
    <xdr:pic>
      <xdr:nvPicPr>
        <xdr:cNvPr id="53" name="Рисунок 31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93067" y="6861175"/>
          <a:ext cx="1950" cy="15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3640667</xdr:colOff>
      <xdr:row>36</xdr:row>
      <xdr:rowOff>31750</xdr:rowOff>
    </xdr:from>
    <xdr:to>
      <xdr:col>2</xdr:col>
      <xdr:colOff>4067</xdr:colOff>
      <xdr:row>36</xdr:row>
      <xdr:rowOff>183700</xdr:rowOff>
    </xdr:to>
    <xdr:pic>
      <xdr:nvPicPr>
        <xdr:cNvPr id="54" name="Рисунок 31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93067" y="7661275"/>
          <a:ext cx="1950" cy="15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3640667</xdr:colOff>
      <xdr:row>37</xdr:row>
      <xdr:rowOff>31750</xdr:rowOff>
    </xdr:from>
    <xdr:to>
      <xdr:col>2</xdr:col>
      <xdr:colOff>4067</xdr:colOff>
      <xdr:row>37</xdr:row>
      <xdr:rowOff>183700</xdr:rowOff>
    </xdr:to>
    <xdr:pic>
      <xdr:nvPicPr>
        <xdr:cNvPr id="55" name="Рисунок 31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93067" y="7861300"/>
          <a:ext cx="1950" cy="15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3640667</xdr:colOff>
      <xdr:row>38</xdr:row>
      <xdr:rowOff>31750</xdr:rowOff>
    </xdr:from>
    <xdr:to>
      <xdr:col>2</xdr:col>
      <xdr:colOff>4067</xdr:colOff>
      <xdr:row>38</xdr:row>
      <xdr:rowOff>183700</xdr:rowOff>
    </xdr:to>
    <xdr:pic>
      <xdr:nvPicPr>
        <xdr:cNvPr id="56" name="Рисунок 31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93067" y="8251825"/>
          <a:ext cx="1950" cy="15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3640667</xdr:colOff>
      <xdr:row>39</xdr:row>
      <xdr:rowOff>31750</xdr:rowOff>
    </xdr:from>
    <xdr:to>
      <xdr:col>2</xdr:col>
      <xdr:colOff>4067</xdr:colOff>
      <xdr:row>39</xdr:row>
      <xdr:rowOff>183700</xdr:rowOff>
    </xdr:to>
    <xdr:pic>
      <xdr:nvPicPr>
        <xdr:cNvPr id="57" name="Рисунок 31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93067" y="8451850"/>
          <a:ext cx="1950" cy="15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3640667</xdr:colOff>
      <xdr:row>41</xdr:row>
      <xdr:rowOff>31750</xdr:rowOff>
    </xdr:from>
    <xdr:to>
      <xdr:col>2</xdr:col>
      <xdr:colOff>4067</xdr:colOff>
      <xdr:row>41</xdr:row>
      <xdr:rowOff>183700</xdr:rowOff>
    </xdr:to>
    <xdr:pic>
      <xdr:nvPicPr>
        <xdr:cNvPr id="58" name="Рисунок 31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93067" y="8851900"/>
          <a:ext cx="1950" cy="15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3672417</xdr:colOff>
      <xdr:row>68</xdr:row>
      <xdr:rowOff>21167</xdr:rowOff>
    </xdr:from>
    <xdr:to>
      <xdr:col>2</xdr:col>
      <xdr:colOff>3342</xdr:colOff>
      <xdr:row>68</xdr:row>
      <xdr:rowOff>173117</xdr:rowOff>
    </xdr:to>
    <xdr:pic>
      <xdr:nvPicPr>
        <xdr:cNvPr id="59" name="Рисунок 31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86717" y="9450917"/>
          <a:ext cx="7575" cy="15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3640667</xdr:colOff>
      <xdr:row>70</xdr:row>
      <xdr:rowOff>31750</xdr:rowOff>
    </xdr:from>
    <xdr:to>
      <xdr:col>2</xdr:col>
      <xdr:colOff>4067</xdr:colOff>
      <xdr:row>70</xdr:row>
      <xdr:rowOff>183700</xdr:rowOff>
    </xdr:to>
    <xdr:pic>
      <xdr:nvPicPr>
        <xdr:cNvPr id="60" name="Рисунок 31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93067" y="9861550"/>
          <a:ext cx="1950" cy="15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3640667</xdr:colOff>
      <xdr:row>72</xdr:row>
      <xdr:rowOff>31750</xdr:rowOff>
    </xdr:from>
    <xdr:to>
      <xdr:col>2</xdr:col>
      <xdr:colOff>4067</xdr:colOff>
      <xdr:row>72</xdr:row>
      <xdr:rowOff>183700</xdr:rowOff>
    </xdr:to>
    <xdr:pic>
      <xdr:nvPicPr>
        <xdr:cNvPr id="61" name="Рисунок 31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93067" y="10261600"/>
          <a:ext cx="1950" cy="15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3640667</xdr:colOff>
      <xdr:row>76</xdr:row>
      <xdr:rowOff>31750</xdr:rowOff>
    </xdr:from>
    <xdr:to>
      <xdr:col>2</xdr:col>
      <xdr:colOff>4067</xdr:colOff>
      <xdr:row>76</xdr:row>
      <xdr:rowOff>183700</xdr:rowOff>
    </xdr:to>
    <xdr:pic>
      <xdr:nvPicPr>
        <xdr:cNvPr id="62" name="Рисунок 61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93067" y="11061700"/>
          <a:ext cx="1950" cy="15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29</xdr:col>
      <xdr:colOff>4127500</xdr:colOff>
      <xdr:row>37</xdr:row>
      <xdr:rowOff>0</xdr:rowOff>
    </xdr:from>
    <xdr:to>
      <xdr:col>30</xdr:col>
      <xdr:colOff>21334</xdr:colOff>
      <xdr:row>38</xdr:row>
      <xdr:rowOff>23846</xdr:rowOff>
    </xdr:to>
    <xdr:pic>
      <xdr:nvPicPr>
        <xdr:cNvPr id="63" name="Рисунок 62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05175" y="7829550"/>
          <a:ext cx="18159" cy="414371"/>
        </a:xfrm>
        <a:prstGeom prst="rect">
          <a:avLst/>
        </a:prstGeom>
      </xdr:spPr>
    </xdr:pic>
    <xdr:clientData/>
  </xdr:twoCellAnchor>
  <xdr:twoCellAnchor>
    <xdr:from>
      <xdr:col>29</xdr:col>
      <xdr:colOff>4127500</xdr:colOff>
      <xdr:row>38</xdr:row>
      <xdr:rowOff>0</xdr:rowOff>
    </xdr:from>
    <xdr:to>
      <xdr:col>30</xdr:col>
      <xdr:colOff>21334</xdr:colOff>
      <xdr:row>39</xdr:row>
      <xdr:rowOff>23846</xdr:rowOff>
    </xdr:to>
    <xdr:pic>
      <xdr:nvPicPr>
        <xdr:cNvPr id="64" name="Рисунок 63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05175" y="8220075"/>
          <a:ext cx="18159" cy="223871"/>
        </a:xfrm>
        <a:prstGeom prst="rect">
          <a:avLst/>
        </a:prstGeom>
      </xdr:spPr>
    </xdr:pic>
    <xdr:clientData/>
  </xdr:twoCellAnchor>
  <xdr:twoCellAnchor>
    <xdr:from>
      <xdr:col>29</xdr:col>
      <xdr:colOff>4127500</xdr:colOff>
      <xdr:row>38</xdr:row>
      <xdr:rowOff>0</xdr:rowOff>
    </xdr:from>
    <xdr:to>
      <xdr:col>30</xdr:col>
      <xdr:colOff>21334</xdr:colOff>
      <xdr:row>39</xdr:row>
      <xdr:rowOff>23846</xdr:rowOff>
    </xdr:to>
    <xdr:pic>
      <xdr:nvPicPr>
        <xdr:cNvPr id="65" name="Рисунок 64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05175" y="8220075"/>
          <a:ext cx="18159" cy="223871"/>
        </a:xfrm>
        <a:prstGeom prst="rect">
          <a:avLst/>
        </a:prstGeom>
      </xdr:spPr>
    </xdr:pic>
    <xdr:clientData/>
  </xdr:twoCellAnchor>
  <xdr:twoCellAnchor>
    <xdr:from>
      <xdr:col>29</xdr:col>
      <xdr:colOff>4127500</xdr:colOff>
      <xdr:row>41</xdr:row>
      <xdr:rowOff>0</xdr:rowOff>
    </xdr:from>
    <xdr:to>
      <xdr:col>30</xdr:col>
      <xdr:colOff>21334</xdr:colOff>
      <xdr:row>41</xdr:row>
      <xdr:rowOff>23846</xdr:rowOff>
    </xdr:to>
    <xdr:pic>
      <xdr:nvPicPr>
        <xdr:cNvPr id="66" name="Рисунок 65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05175" y="8820150"/>
          <a:ext cx="18159" cy="23846"/>
        </a:xfrm>
        <a:prstGeom prst="rect">
          <a:avLst/>
        </a:prstGeom>
      </xdr:spPr>
    </xdr:pic>
    <xdr:clientData/>
  </xdr:twoCellAnchor>
  <xdr:twoCellAnchor>
    <xdr:from>
      <xdr:col>29</xdr:col>
      <xdr:colOff>4127500</xdr:colOff>
      <xdr:row>41</xdr:row>
      <xdr:rowOff>0</xdr:rowOff>
    </xdr:from>
    <xdr:to>
      <xdr:col>30</xdr:col>
      <xdr:colOff>21334</xdr:colOff>
      <xdr:row>42</xdr:row>
      <xdr:rowOff>23846</xdr:rowOff>
    </xdr:to>
    <xdr:pic>
      <xdr:nvPicPr>
        <xdr:cNvPr id="67" name="Рисунок 66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05175" y="8820150"/>
          <a:ext cx="18159" cy="223871"/>
        </a:xfrm>
        <a:prstGeom prst="rect">
          <a:avLst/>
        </a:prstGeom>
      </xdr:spPr>
    </xdr:pic>
    <xdr:clientData/>
  </xdr:twoCellAnchor>
  <xdr:twoCellAnchor>
    <xdr:from>
      <xdr:col>29</xdr:col>
      <xdr:colOff>4127500</xdr:colOff>
      <xdr:row>41</xdr:row>
      <xdr:rowOff>0</xdr:rowOff>
    </xdr:from>
    <xdr:to>
      <xdr:col>30</xdr:col>
      <xdr:colOff>21334</xdr:colOff>
      <xdr:row>42</xdr:row>
      <xdr:rowOff>23846</xdr:rowOff>
    </xdr:to>
    <xdr:pic>
      <xdr:nvPicPr>
        <xdr:cNvPr id="68" name="Рисунок 67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05175" y="8820150"/>
          <a:ext cx="18159" cy="223871"/>
        </a:xfrm>
        <a:prstGeom prst="rect">
          <a:avLst/>
        </a:prstGeom>
      </xdr:spPr>
    </xdr:pic>
    <xdr:clientData/>
  </xdr:twoCellAnchor>
  <xdr:oneCellAnchor>
    <xdr:from>
      <xdr:col>1</xdr:col>
      <xdr:colOff>3640667</xdr:colOff>
      <xdr:row>77</xdr:row>
      <xdr:rowOff>31750</xdr:rowOff>
    </xdr:from>
    <xdr:ext cx="4066" cy="151950"/>
    <xdr:pic>
      <xdr:nvPicPr>
        <xdr:cNvPr id="69" name="Рисунок 68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93067" y="11252200"/>
          <a:ext cx="4066" cy="15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29</xdr:col>
      <xdr:colOff>4127500</xdr:colOff>
      <xdr:row>42</xdr:row>
      <xdr:rowOff>0</xdr:rowOff>
    </xdr:from>
    <xdr:to>
      <xdr:col>30</xdr:col>
      <xdr:colOff>21334</xdr:colOff>
      <xdr:row>43</xdr:row>
      <xdr:rowOff>23846</xdr:rowOff>
    </xdr:to>
    <xdr:pic>
      <xdr:nvPicPr>
        <xdr:cNvPr id="70" name="Рисунок 69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62775" y="10499912"/>
          <a:ext cx="13677" cy="427258"/>
        </a:xfrm>
        <a:prstGeom prst="rect">
          <a:avLst/>
        </a:prstGeom>
      </xdr:spPr>
    </xdr:pic>
    <xdr:clientData/>
  </xdr:twoCellAnchor>
  <xdr:twoCellAnchor>
    <xdr:from>
      <xdr:col>29</xdr:col>
      <xdr:colOff>4127500</xdr:colOff>
      <xdr:row>42</xdr:row>
      <xdr:rowOff>0</xdr:rowOff>
    </xdr:from>
    <xdr:to>
      <xdr:col>30</xdr:col>
      <xdr:colOff>21334</xdr:colOff>
      <xdr:row>43</xdr:row>
      <xdr:rowOff>23846</xdr:rowOff>
    </xdr:to>
    <xdr:pic>
      <xdr:nvPicPr>
        <xdr:cNvPr id="71" name="Рисунок 70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62775" y="10499912"/>
          <a:ext cx="13677" cy="427258"/>
        </a:xfrm>
        <a:prstGeom prst="rect">
          <a:avLst/>
        </a:prstGeom>
      </xdr:spPr>
    </xdr:pic>
    <xdr:clientData/>
  </xdr:twoCellAnchor>
  <xdr:twoCellAnchor>
    <xdr:from>
      <xdr:col>29</xdr:col>
      <xdr:colOff>4127500</xdr:colOff>
      <xdr:row>43</xdr:row>
      <xdr:rowOff>0</xdr:rowOff>
    </xdr:from>
    <xdr:to>
      <xdr:col>30</xdr:col>
      <xdr:colOff>21334</xdr:colOff>
      <xdr:row>44</xdr:row>
      <xdr:rowOff>23846</xdr:rowOff>
    </xdr:to>
    <xdr:pic>
      <xdr:nvPicPr>
        <xdr:cNvPr id="72" name="Рисунок 7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62775" y="10499912"/>
          <a:ext cx="13677" cy="427258"/>
        </a:xfrm>
        <a:prstGeom prst="rect">
          <a:avLst/>
        </a:prstGeom>
      </xdr:spPr>
    </xdr:pic>
    <xdr:clientData/>
  </xdr:twoCellAnchor>
  <xdr:twoCellAnchor>
    <xdr:from>
      <xdr:col>29</xdr:col>
      <xdr:colOff>4127500</xdr:colOff>
      <xdr:row>43</xdr:row>
      <xdr:rowOff>0</xdr:rowOff>
    </xdr:from>
    <xdr:to>
      <xdr:col>30</xdr:col>
      <xdr:colOff>21334</xdr:colOff>
      <xdr:row>44</xdr:row>
      <xdr:rowOff>23846</xdr:rowOff>
    </xdr:to>
    <xdr:pic>
      <xdr:nvPicPr>
        <xdr:cNvPr id="73" name="Рисунок 72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62775" y="10499912"/>
          <a:ext cx="13677" cy="427258"/>
        </a:xfrm>
        <a:prstGeom prst="rect">
          <a:avLst/>
        </a:prstGeom>
      </xdr:spPr>
    </xdr:pic>
    <xdr:clientData/>
  </xdr:twoCellAnchor>
  <xdr:twoCellAnchor>
    <xdr:from>
      <xdr:col>29</xdr:col>
      <xdr:colOff>4127500</xdr:colOff>
      <xdr:row>44</xdr:row>
      <xdr:rowOff>0</xdr:rowOff>
    </xdr:from>
    <xdr:to>
      <xdr:col>30</xdr:col>
      <xdr:colOff>21334</xdr:colOff>
      <xdr:row>45</xdr:row>
      <xdr:rowOff>23846</xdr:rowOff>
    </xdr:to>
    <xdr:pic>
      <xdr:nvPicPr>
        <xdr:cNvPr id="74" name="Рисунок 73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62775" y="10903324"/>
          <a:ext cx="13677" cy="236757"/>
        </a:xfrm>
        <a:prstGeom prst="rect">
          <a:avLst/>
        </a:prstGeom>
      </xdr:spPr>
    </xdr:pic>
    <xdr:clientData/>
  </xdr:twoCellAnchor>
  <xdr:twoCellAnchor>
    <xdr:from>
      <xdr:col>29</xdr:col>
      <xdr:colOff>4127500</xdr:colOff>
      <xdr:row>44</xdr:row>
      <xdr:rowOff>0</xdr:rowOff>
    </xdr:from>
    <xdr:to>
      <xdr:col>30</xdr:col>
      <xdr:colOff>21334</xdr:colOff>
      <xdr:row>45</xdr:row>
      <xdr:rowOff>23846</xdr:rowOff>
    </xdr:to>
    <xdr:pic>
      <xdr:nvPicPr>
        <xdr:cNvPr id="75" name="Рисунок 74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62775" y="10903324"/>
          <a:ext cx="13677" cy="236757"/>
        </a:xfrm>
        <a:prstGeom prst="rect">
          <a:avLst/>
        </a:prstGeom>
      </xdr:spPr>
    </xdr:pic>
    <xdr:clientData/>
  </xdr:twoCellAnchor>
  <xdr:twoCellAnchor>
    <xdr:from>
      <xdr:col>29</xdr:col>
      <xdr:colOff>4127500</xdr:colOff>
      <xdr:row>44</xdr:row>
      <xdr:rowOff>0</xdr:rowOff>
    </xdr:from>
    <xdr:to>
      <xdr:col>30</xdr:col>
      <xdr:colOff>21334</xdr:colOff>
      <xdr:row>45</xdr:row>
      <xdr:rowOff>23846</xdr:rowOff>
    </xdr:to>
    <xdr:pic>
      <xdr:nvPicPr>
        <xdr:cNvPr id="76" name="Рисунок 75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62775" y="10499912"/>
          <a:ext cx="13677" cy="427258"/>
        </a:xfrm>
        <a:prstGeom prst="rect">
          <a:avLst/>
        </a:prstGeom>
      </xdr:spPr>
    </xdr:pic>
    <xdr:clientData/>
  </xdr:twoCellAnchor>
  <xdr:twoCellAnchor>
    <xdr:from>
      <xdr:col>29</xdr:col>
      <xdr:colOff>4127500</xdr:colOff>
      <xdr:row>44</xdr:row>
      <xdr:rowOff>0</xdr:rowOff>
    </xdr:from>
    <xdr:to>
      <xdr:col>30</xdr:col>
      <xdr:colOff>21334</xdr:colOff>
      <xdr:row>45</xdr:row>
      <xdr:rowOff>23846</xdr:rowOff>
    </xdr:to>
    <xdr:pic>
      <xdr:nvPicPr>
        <xdr:cNvPr id="77" name="Рисунок 76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62775" y="10499912"/>
          <a:ext cx="13677" cy="427258"/>
        </a:xfrm>
        <a:prstGeom prst="rect">
          <a:avLst/>
        </a:prstGeom>
      </xdr:spPr>
    </xdr:pic>
    <xdr:clientData/>
  </xdr:twoCellAnchor>
  <xdr:twoCellAnchor>
    <xdr:from>
      <xdr:col>29</xdr:col>
      <xdr:colOff>4127500</xdr:colOff>
      <xdr:row>45</xdr:row>
      <xdr:rowOff>0</xdr:rowOff>
    </xdr:from>
    <xdr:to>
      <xdr:col>30</xdr:col>
      <xdr:colOff>21334</xdr:colOff>
      <xdr:row>46</xdr:row>
      <xdr:rowOff>23846</xdr:rowOff>
    </xdr:to>
    <xdr:pic>
      <xdr:nvPicPr>
        <xdr:cNvPr id="78" name="Рисунок 77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62775" y="10903324"/>
          <a:ext cx="13677" cy="236757"/>
        </a:xfrm>
        <a:prstGeom prst="rect">
          <a:avLst/>
        </a:prstGeom>
      </xdr:spPr>
    </xdr:pic>
    <xdr:clientData/>
  </xdr:twoCellAnchor>
  <xdr:twoCellAnchor>
    <xdr:from>
      <xdr:col>29</xdr:col>
      <xdr:colOff>4127500</xdr:colOff>
      <xdr:row>45</xdr:row>
      <xdr:rowOff>0</xdr:rowOff>
    </xdr:from>
    <xdr:to>
      <xdr:col>30</xdr:col>
      <xdr:colOff>21334</xdr:colOff>
      <xdr:row>46</xdr:row>
      <xdr:rowOff>23846</xdr:rowOff>
    </xdr:to>
    <xdr:pic>
      <xdr:nvPicPr>
        <xdr:cNvPr id="79" name="Рисунок 78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62775" y="10903324"/>
          <a:ext cx="13677" cy="236757"/>
        </a:xfrm>
        <a:prstGeom prst="rect">
          <a:avLst/>
        </a:prstGeom>
      </xdr:spPr>
    </xdr:pic>
    <xdr:clientData/>
  </xdr:twoCellAnchor>
  <xdr:twoCellAnchor>
    <xdr:from>
      <xdr:col>29</xdr:col>
      <xdr:colOff>4127500</xdr:colOff>
      <xdr:row>45</xdr:row>
      <xdr:rowOff>0</xdr:rowOff>
    </xdr:from>
    <xdr:to>
      <xdr:col>30</xdr:col>
      <xdr:colOff>21334</xdr:colOff>
      <xdr:row>46</xdr:row>
      <xdr:rowOff>23846</xdr:rowOff>
    </xdr:to>
    <xdr:pic>
      <xdr:nvPicPr>
        <xdr:cNvPr id="80" name="Рисунок 79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62775" y="10499912"/>
          <a:ext cx="13677" cy="427258"/>
        </a:xfrm>
        <a:prstGeom prst="rect">
          <a:avLst/>
        </a:prstGeom>
      </xdr:spPr>
    </xdr:pic>
    <xdr:clientData/>
  </xdr:twoCellAnchor>
  <xdr:twoCellAnchor>
    <xdr:from>
      <xdr:col>29</xdr:col>
      <xdr:colOff>4127500</xdr:colOff>
      <xdr:row>45</xdr:row>
      <xdr:rowOff>0</xdr:rowOff>
    </xdr:from>
    <xdr:to>
      <xdr:col>30</xdr:col>
      <xdr:colOff>21334</xdr:colOff>
      <xdr:row>46</xdr:row>
      <xdr:rowOff>23846</xdr:rowOff>
    </xdr:to>
    <xdr:pic>
      <xdr:nvPicPr>
        <xdr:cNvPr id="81" name="Рисунок 80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62775" y="10499912"/>
          <a:ext cx="13677" cy="427258"/>
        </a:xfrm>
        <a:prstGeom prst="rect">
          <a:avLst/>
        </a:prstGeom>
      </xdr:spPr>
    </xdr:pic>
    <xdr:clientData/>
  </xdr:twoCellAnchor>
  <xdr:twoCellAnchor>
    <xdr:from>
      <xdr:col>29</xdr:col>
      <xdr:colOff>4127500</xdr:colOff>
      <xdr:row>46</xdr:row>
      <xdr:rowOff>0</xdr:rowOff>
    </xdr:from>
    <xdr:to>
      <xdr:col>30</xdr:col>
      <xdr:colOff>21334</xdr:colOff>
      <xdr:row>47</xdr:row>
      <xdr:rowOff>23846</xdr:rowOff>
    </xdr:to>
    <xdr:pic>
      <xdr:nvPicPr>
        <xdr:cNvPr id="82" name="Рисунок 8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62775" y="10903324"/>
          <a:ext cx="13677" cy="236757"/>
        </a:xfrm>
        <a:prstGeom prst="rect">
          <a:avLst/>
        </a:prstGeom>
      </xdr:spPr>
    </xdr:pic>
    <xdr:clientData/>
  </xdr:twoCellAnchor>
  <xdr:twoCellAnchor>
    <xdr:from>
      <xdr:col>29</xdr:col>
      <xdr:colOff>4127500</xdr:colOff>
      <xdr:row>46</xdr:row>
      <xdr:rowOff>0</xdr:rowOff>
    </xdr:from>
    <xdr:to>
      <xdr:col>30</xdr:col>
      <xdr:colOff>21334</xdr:colOff>
      <xdr:row>47</xdr:row>
      <xdr:rowOff>23846</xdr:rowOff>
    </xdr:to>
    <xdr:pic>
      <xdr:nvPicPr>
        <xdr:cNvPr id="83" name="Рисунок 82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62775" y="10903324"/>
          <a:ext cx="13677" cy="236757"/>
        </a:xfrm>
        <a:prstGeom prst="rect">
          <a:avLst/>
        </a:prstGeom>
      </xdr:spPr>
    </xdr:pic>
    <xdr:clientData/>
  </xdr:twoCellAnchor>
  <xdr:twoCellAnchor>
    <xdr:from>
      <xdr:col>29</xdr:col>
      <xdr:colOff>4127500</xdr:colOff>
      <xdr:row>46</xdr:row>
      <xdr:rowOff>0</xdr:rowOff>
    </xdr:from>
    <xdr:to>
      <xdr:col>30</xdr:col>
      <xdr:colOff>21334</xdr:colOff>
      <xdr:row>47</xdr:row>
      <xdr:rowOff>23846</xdr:rowOff>
    </xdr:to>
    <xdr:pic>
      <xdr:nvPicPr>
        <xdr:cNvPr id="84" name="Рисунок 83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62775" y="10499912"/>
          <a:ext cx="13677" cy="427258"/>
        </a:xfrm>
        <a:prstGeom prst="rect">
          <a:avLst/>
        </a:prstGeom>
      </xdr:spPr>
    </xdr:pic>
    <xdr:clientData/>
  </xdr:twoCellAnchor>
  <xdr:twoCellAnchor>
    <xdr:from>
      <xdr:col>29</xdr:col>
      <xdr:colOff>4127500</xdr:colOff>
      <xdr:row>46</xdr:row>
      <xdr:rowOff>0</xdr:rowOff>
    </xdr:from>
    <xdr:to>
      <xdr:col>30</xdr:col>
      <xdr:colOff>21334</xdr:colOff>
      <xdr:row>47</xdr:row>
      <xdr:rowOff>23846</xdr:rowOff>
    </xdr:to>
    <xdr:pic>
      <xdr:nvPicPr>
        <xdr:cNvPr id="85" name="Рисунок 84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62775" y="10499912"/>
          <a:ext cx="13677" cy="427258"/>
        </a:xfrm>
        <a:prstGeom prst="rect">
          <a:avLst/>
        </a:prstGeom>
      </xdr:spPr>
    </xdr:pic>
    <xdr:clientData/>
  </xdr:twoCellAnchor>
  <xdr:twoCellAnchor>
    <xdr:from>
      <xdr:col>29</xdr:col>
      <xdr:colOff>4127500</xdr:colOff>
      <xdr:row>47</xdr:row>
      <xdr:rowOff>0</xdr:rowOff>
    </xdr:from>
    <xdr:to>
      <xdr:col>30</xdr:col>
      <xdr:colOff>21334</xdr:colOff>
      <xdr:row>48</xdr:row>
      <xdr:rowOff>23846</xdr:rowOff>
    </xdr:to>
    <xdr:pic>
      <xdr:nvPicPr>
        <xdr:cNvPr id="86" name="Рисунок 85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62775" y="10903324"/>
          <a:ext cx="13677" cy="236757"/>
        </a:xfrm>
        <a:prstGeom prst="rect">
          <a:avLst/>
        </a:prstGeom>
      </xdr:spPr>
    </xdr:pic>
    <xdr:clientData/>
  </xdr:twoCellAnchor>
  <xdr:twoCellAnchor>
    <xdr:from>
      <xdr:col>29</xdr:col>
      <xdr:colOff>4127500</xdr:colOff>
      <xdr:row>47</xdr:row>
      <xdr:rowOff>0</xdr:rowOff>
    </xdr:from>
    <xdr:to>
      <xdr:col>30</xdr:col>
      <xdr:colOff>21334</xdr:colOff>
      <xdr:row>48</xdr:row>
      <xdr:rowOff>23846</xdr:rowOff>
    </xdr:to>
    <xdr:pic>
      <xdr:nvPicPr>
        <xdr:cNvPr id="87" name="Рисунок 86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62775" y="10903324"/>
          <a:ext cx="13677" cy="236757"/>
        </a:xfrm>
        <a:prstGeom prst="rect">
          <a:avLst/>
        </a:prstGeom>
      </xdr:spPr>
    </xdr:pic>
    <xdr:clientData/>
  </xdr:twoCellAnchor>
  <xdr:twoCellAnchor>
    <xdr:from>
      <xdr:col>29</xdr:col>
      <xdr:colOff>4127500</xdr:colOff>
      <xdr:row>47</xdr:row>
      <xdr:rowOff>0</xdr:rowOff>
    </xdr:from>
    <xdr:to>
      <xdr:col>30</xdr:col>
      <xdr:colOff>21334</xdr:colOff>
      <xdr:row>48</xdr:row>
      <xdr:rowOff>23846</xdr:rowOff>
    </xdr:to>
    <xdr:pic>
      <xdr:nvPicPr>
        <xdr:cNvPr id="88" name="Рисунок 87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62775" y="10499912"/>
          <a:ext cx="13677" cy="427258"/>
        </a:xfrm>
        <a:prstGeom prst="rect">
          <a:avLst/>
        </a:prstGeom>
      </xdr:spPr>
    </xdr:pic>
    <xdr:clientData/>
  </xdr:twoCellAnchor>
  <xdr:twoCellAnchor>
    <xdr:from>
      <xdr:col>29</xdr:col>
      <xdr:colOff>4127500</xdr:colOff>
      <xdr:row>47</xdr:row>
      <xdr:rowOff>0</xdr:rowOff>
    </xdr:from>
    <xdr:to>
      <xdr:col>30</xdr:col>
      <xdr:colOff>21334</xdr:colOff>
      <xdr:row>48</xdr:row>
      <xdr:rowOff>23846</xdr:rowOff>
    </xdr:to>
    <xdr:pic>
      <xdr:nvPicPr>
        <xdr:cNvPr id="89" name="Рисунок 88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62775" y="10499912"/>
          <a:ext cx="13677" cy="427258"/>
        </a:xfrm>
        <a:prstGeom prst="rect">
          <a:avLst/>
        </a:prstGeom>
      </xdr:spPr>
    </xdr:pic>
    <xdr:clientData/>
  </xdr:twoCellAnchor>
  <xdr:twoCellAnchor>
    <xdr:from>
      <xdr:col>29</xdr:col>
      <xdr:colOff>4127500</xdr:colOff>
      <xdr:row>48</xdr:row>
      <xdr:rowOff>0</xdr:rowOff>
    </xdr:from>
    <xdr:to>
      <xdr:col>30</xdr:col>
      <xdr:colOff>21334</xdr:colOff>
      <xdr:row>49</xdr:row>
      <xdr:rowOff>23846</xdr:rowOff>
    </xdr:to>
    <xdr:pic>
      <xdr:nvPicPr>
        <xdr:cNvPr id="90" name="Рисунок 89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62775" y="10903324"/>
          <a:ext cx="13677" cy="236757"/>
        </a:xfrm>
        <a:prstGeom prst="rect">
          <a:avLst/>
        </a:prstGeom>
      </xdr:spPr>
    </xdr:pic>
    <xdr:clientData/>
  </xdr:twoCellAnchor>
  <xdr:twoCellAnchor>
    <xdr:from>
      <xdr:col>29</xdr:col>
      <xdr:colOff>4127500</xdr:colOff>
      <xdr:row>48</xdr:row>
      <xdr:rowOff>0</xdr:rowOff>
    </xdr:from>
    <xdr:to>
      <xdr:col>30</xdr:col>
      <xdr:colOff>21334</xdr:colOff>
      <xdr:row>49</xdr:row>
      <xdr:rowOff>23846</xdr:rowOff>
    </xdr:to>
    <xdr:pic>
      <xdr:nvPicPr>
        <xdr:cNvPr id="91" name="Рисунок 90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62775" y="10903324"/>
          <a:ext cx="13677" cy="236757"/>
        </a:xfrm>
        <a:prstGeom prst="rect">
          <a:avLst/>
        </a:prstGeom>
      </xdr:spPr>
    </xdr:pic>
    <xdr:clientData/>
  </xdr:twoCellAnchor>
  <xdr:twoCellAnchor>
    <xdr:from>
      <xdr:col>29</xdr:col>
      <xdr:colOff>4127500</xdr:colOff>
      <xdr:row>48</xdr:row>
      <xdr:rowOff>0</xdr:rowOff>
    </xdr:from>
    <xdr:to>
      <xdr:col>30</xdr:col>
      <xdr:colOff>21334</xdr:colOff>
      <xdr:row>49</xdr:row>
      <xdr:rowOff>23846</xdr:rowOff>
    </xdr:to>
    <xdr:pic>
      <xdr:nvPicPr>
        <xdr:cNvPr id="92" name="Рисунок 9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62775" y="10499912"/>
          <a:ext cx="13677" cy="427258"/>
        </a:xfrm>
        <a:prstGeom prst="rect">
          <a:avLst/>
        </a:prstGeom>
      </xdr:spPr>
    </xdr:pic>
    <xdr:clientData/>
  </xdr:twoCellAnchor>
  <xdr:twoCellAnchor>
    <xdr:from>
      <xdr:col>29</xdr:col>
      <xdr:colOff>4127500</xdr:colOff>
      <xdr:row>48</xdr:row>
      <xdr:rowOff>0</xdr:rowOff>
    </xdr:from>
    <xdr:to>
      <xdr:col>30</xdr:col>
      <xdr:colOff>21334</xdr:colOff>
      <xdr:row>49</xdr:row>
      <xdr:rowOff>23846</xdr:rowOff>
    </xdr:to>
    <xdr:pic>
      <xdr:nvPicPr>
        <xdr:cNvPr id="93" name="Рисунок 92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62775" y="10499912"/>
          <a:ext cx="13677" cy="427258"/>
        </a:xfrm>
        <a:prstGeom prst="rect">
          <a:avLst/>
        </a:prstGeom>
      </xdr:spPr>
    </xdr:pic>
    <xdr:clientData/>
  </xdr:twoCellAnchor>
  <xdr:twoCellAnchor>
    <xdr:from>
      <xdr:col>29</xdr:col>
      <xdr:colOff>4127500</xdr:colOff>
      <xdr:row>49</xdr:row>
      <xdr:rowOff>0</xdr:rowOff>
    </xdr:from>
    <xdr:to>
      <xdr:col>30</xdr:col>
      <xdr:colOff>21334</xdr:colOff>
      <xdr:row>50</xdr:row>
      <xdr:rowOff>23846</xdr:rowOff>
    </xdr:to>
    <xdr:pic>
      <xdr:nvPicPr>
        <xdr:cNvPr id="94" name="Рисунок 93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62775" y="10903324"/>
          <a:ext cx="13677" cy="236757"/>
        </a:xfrm>
        <a:prstGeom prst="rect">
          <a:avLst/>
        </a:prstGeom>
      </xdr:spPr>
    </xdr:pic>
    <xdr:clientData/>
  </xdr:twoCellAnchor>
  <xdr:twoCellAnchor>
    <xdr:from>
      <xdr:col>29</xdr:col>
      <xdr:colOff>4127500</xdr:colOff>
      <xdr:row>49</xdr:row>
      <xdr:rowOff>0</xdr:rowOff>
    </xdr:from>
    <xdr:to>
      <xdr:col>30</xdr:col>
      <xdr:colOff>21334</xdr:colOff>
      <xdr:row>50</xdr:row>
      <xdr:rowOff>23846</xdr:rowOff>
    </xdr:to>
    <xdr:pic>
      <xdr:nvPicPr>
        <xdr:cNvPr id="95" name="Рисунок 94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62775" y="10903324"/>
          <a:ext cx="13677" cy="236757"/>
        </a:xfrm>
        <a:prstGeom prst="rect">
          <a:avLst/>
        </a:prstGeom>
      </xdr:spPr>
    </xdr:pic>
    <xdr:clientData/>
  </xdr:twoCellAnchor>
  <xdr:twoCellAnchor>
    <xdr:from>
      <xdr:col>29</xdr:col>
      <xdr:colOff>4127500</xdr:colOff>
      <xdr:row>49</xdr:row>
      <xdr:rowOff>0</xdr:rowOff>
    </xdr:from>
    <xdr:to>
      <xdr:col>30</xdr:col>
      <xdr:colOff>21334</xdr:colOff>
      <xdr:row>50</xdr:row>
      <xdr:rowOff>23846</xdr:rowOff>
    </xdr:to>
    <xdr:pic>
      <xdr:nvPicPr>
        <xdr:cNvPr id="96" name="Рисунок 95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62775" y="10499912"/>
          <a:ext cx="13677" cy="427258"/>
        </a:xfrm>
        <a:prstGeom prst="rect">
          <a:avLst/>
        </a:prstGeom>
      </xdr:spPr>
    </xdr:pic>
    <xdr:clientData/>
  </xdr:twoCellAnchor>
  <xdr:twoCellAnchor>
    <xdr:from>
      <xdr:col>29</xdr:col>
      <xdr:colOff>4127500</xdr:colOff>
      <xdr:row>49</xdr:row>
      <xdr:rowOff>0</xdr:rowOff>
    </xdr:from>
    <xdr:to>
      <xdr:col>30</xdr:col>
      <xdr:colOff>21334</xdr:colOff>
      <xdr:row>50</xdr:row>
      <xdr:rowOff>23846</xdr:rowOff>
    </xdr:to>
    <xdr:pic>
      <xdr:nvPicPr>
        <xdr:cNvPr id="97" name="Рисунок 96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62775" y="10499912"/>
          <a:ext cx="13677" cy="427258"/>
        </a:xfrm>
        <a:prstGeom prst="rect">
          <a:avLst/>
        </a:prstGeom>
      </xdr:spPr>
    </xdr:pic>
    <xdr:clientData/>
  </xdr:twoCellAnchor>
  <xdr:twoCellAnchor>
    <xdr:from>
      <xdr:col>29</xdr:col>
      <xdr:colOff>4127500</xdr:colOff>
      <xdr:row>50</xdr:row>
      <xdr:rowOff>0</xdr:rowOff>
    </xdr:from>
    <xdr:to>
      <xdr:col>30</xdr:col>
      <xdr:colOff>21334</xdr:colOff>
      <xdr:row>51</xdr:row>
      <xdr:rowOff>23846</xdr:rowOff>
    </xdr:to>
    <xdr:pic>
      <xdr:nvPicPr>
        <xdr:cNvPr id="98" name="Рисунок 97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62775" y="10903324"/>
          <a:ext cx="13677" cy="236757"/>
        </a:xfrm>
        <a:prstGeom prst="rect">
          <a:avLst/>
        </a:prstGeom>
      </xdr:spPr>
    </xdr:pic>
    <xdr:clientData/>
  </xdr:twoCellAnchor>
  <xdr:twoCellAnchor>
    <xdr:from>
      <xdr:col>29</xdr:col>
      <xdr:colOff>4127500</xdr:colOff>
      <xdr:row>50</xdr:row>
      <xdr:rowOff>0</xdr:rowOff>
    </xdr:from>
    <xdr:to>
      <xdr:col>30</xdr:col>
      <xdr:colOff>21334</xdr:colOff>
      <xdr:row>51</xdr:row>
      <xdr:rowOff>23846</xdr:rowOff>
    </xdr:to>
    <xdr:pic>
      <xdr:nvPicPr>
        <xdr:cNvPr id="99" name="Рисунок 98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62775" y="10903324"/>
          <a:ext cx="13677" cy="236757"/>
        </a:xfrm>
        <a:prstGeom prst="rect">
          <a:avLst/>
        </a:prstGeom>
      </xdr:spPr>
    </xdr:pic>
    <xdr:clientData/>
  </xdr:twoCellAnchor>
  <xdr:twoCellAnchor>
    <xdr:from>
      <xdr:col>29</xdr:col>
      <xdr:colOff>4127500</xdr:colOff>
      <xdr:row>50</xdr:row>
      <xdr:rowOff>0</xdr:rowOff>
    </xdr:from>
    <xdr:to>
      <xdr:col>30</xdr:col>
      <xdr:colOff>21334</xdr:colOff>
      <xdr:row>51</xdr:row>
      <xdr:rowOff>23846</xdr:rowOff>
    </xdr:to>
    <xdr:pic>
      <xdr:nvPicPr>
        <xdr:cNvPr id="100" name="Рисунок 99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62775" y="10499912"/>
          <a:ext cx="13677" cy="427258"/>
        </a:xfrm>
        <a:prstGeom prst="rect">
          <a:avLst/>
        </a:prstGeom>
      </xdr:spPr>
    </xdr:pic>
    <xdr:clientData/>
  </xdr:twoCellAnchor>
  <xdr:twoCellAnchor>
    <xdr:from>
      <xdr:col>29</xdr:col>
      <xdr:colOff>4127500</xdr:colOff>
      <xdr:row>50</xdr:row>
      <xdr:rowOff>0</xdr:rowOff>
    </xdr:from>
    <xdr:to>
      <xdr:col>30</xdr:col>
      <xdr:colOff>21334</xdr:colOff>
      <xdr:row>51</xdr:row>
      <xdr:rowOff>23846</xdr:rowOff>
    </xdr:to>
    <xdr:pic>
      <xdr:nvPicPr>
        <xdr:cNvPr id="101" name="Рисунок 100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62775" y="10499912"/>
          <a:ext cx="13677" cy="427258"/>
        </a:xfrm>
        <a:prstGeom prst="rect">
          <a:avLst/>
        </a:prstGeom>
      </xdr:spPr>
    </xdr:pic>
    <xdr:clientData/>
  </xdr:twoCellAnchor>
  <xdr:twoCellAnchor>
    <xdr:from>
      <xdr:col>29</xdr:col>
      <xdr:colOff>4127500</xdr:colOff>
      <xdr:row>51</xdr:row>
      <xdr:rowOff>0</xdr:rowOff>
    </xdr:from>
    <xdr:to>
      <xdr:col>30</xdr:col>
      <xdr:colOff>21334</xdr:colOff>
      <xdr:row>52</xdr:row>
      <xdr:rowOff>23846</xdr:rowOff>
    </xdr:to>
    <xdr:pic>
      <xdr:nvPicPr>
        <xdr:cNvPr id="102" name="Рисунок 10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62775" y="10903324"/>
          <a:ext cx="13677" cy="236757"/>
        </a:xfrm>
        <a:prstGeom prst="rect">
          <a:avLst/>
        </a:prstGeom>
      </xdr:spPr>
    </xdr:pic>
    <xdr:clientData/>
  </xdr:twoCellAnchor>
  <xdr:twoCellAnchor>
    <xdr:from>
      <xdr:col>29</xdr:col>
      <xdr:colOff>4127500</xdr:colOff>
      <xdr:row>51</xdr:row>
      <xdr:rowOff>0</xdr:rowOff>
    </xdr:from>
    <xdr:to>
      <xdr:col>30</xdr:col>
      <xdr:colOff>21334</xdr:colOff>
      <xdr:row>52</xdr:row>
      <xdr:rowOff>23846</xdr:rowOff>
    </xdr:to>
    <xdr:pic>
      <xdr:nvPicPr>
        <xdr:cNvPr id="103" name="Рисунок 102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62775" y="10903324"/>
          <a:ext cx="13677" cy="236757"/>
        </a:xfrm>
        <a:prstGeom prst="rect">
          <a:avLst/>
        </a:prstGeom>
      </xdr:spPr>
    </xdr:pic>
    <xdr:clientData/>
  </xdr:twoCellAnchor>
  <xdr:twoCellAnchor>
    <xdr:from>
      <xdr:col>29</xdr:col>
      <xdr:colOff>4127500</xdr:colOff>
      <xdr:row>51</xdr:row>
      <xdr:rowOff>0</xdr:rowOff>
    </xdr:from>
    <xdr:to>
      <xdr:col>30</xdr:col>
      <xdr:colOff>21334</xdr:colOff>
      <xdr:row>52</xdr:row>
      <xdr:rowOff>23846</xdr:rowOff>
    </xdr:to>
    <xdr:pic>
      <xdr:nvPicPr>
        <xdr:cNvPr id="104" name="Рисунок 103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62775" y="10499912"/>
          <a:ext cx="13677" cy="427258"/>
        </a:xfrm>
        <a:prstGeom prst="rect">
          <a:avLst/>
        </a:prstGeom>
      </xdr:spPr>
    </xdr:pic>
    <xdr:clientData/>
  </xdr:twoCellAnchor>
  <xdr:twoCellAnchor>
    <xdr:from>
      <xdr:col>29</xdr:col>
      <xdr:colOff>4127500</xdr:colOff>
      <xdr:row>51</xdr:row>
      <xdr:rowOff>0</xdr:rowOff>
    </xdr:from>
    <xdr:to>
      <xdr:col>30</xdr:col>
      <xdr:colOff>21334</xdr:colOff>
      <xdr:row>52</xdr:row>
      <xdr:rowOff>23846</xdr:rowOff>
    </xdr:to>
    <xdr:pic>
      <xdr:nvPicPr>
        <xdr:cNvPr id="105" name="Рисунок 104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62775" y="10499912"/>
          <a:ext cx="13677" cy="427258"/>
        </a:xfrm>
        <a:prstGeom prst="rect">
          <a:avLst/>
        </a:prstGeom>
      </xdr:spPr>
    </xdr:pic>
    <xdr:clientData/>
  </xdr:twoCellAnchor>
  <xdr:twoCellAnchor>
    <xdr:from>
      <xdr:col>29</xdr:col>
      <xdr:colOff>4127500</xdr:colOff>
      <xdr:row>52</xdr:row>
      <xdr:rowOff>0</xdr:rowOff>
    </xdr:from>
    <xdr:to>
      <xdr:col>30</xdr:col>
      <xdr:colOff>21334</xdr:colOff>
      <xdr:row>53</xdr:row>
      <xdr:rowOff>23846</xdr:rowOff>
    </xdr:to>
    <xdr:pic>
      <xdr:nvPicPr>
        <xdr:cNvPr id="106" name="Рисунок 105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62775" y="10903324"/>
          <a:ext cx="13677" cy="236757"/>
        </a:xfrm>
        <a:prstGeom prst="rect">
          <a:avLst/>
        </a:prstGeom>
      </xdr:spPr>
    </xdr:pic>
    <xdr:clientData/>
  </xdr:twoCellAnchor>
  <xdr:twoCellAnchor>
    <xdr:from>
      <xdr:col>29</xdr:col>
      <xdr:colOff>4127500</xdr:colOff>
      <xdr:row>52</xdr:row>
      <xdr:rowOff>0</xdr:rowOff>
    </xdr:from>
    <xdr:to>
      <xdr:col>30</xdr:col>
      <xdr:colOff>21334</xdr:colOff>
      <xdr:row>53</xdr:row>
      <xdr:rowOff>23846</xdr:rowOff>
    </xdr:to>
    <xdr:pic>
      <xdr:nvPicPr>
        <xdr:cNvPr id="107" name="Рисунок 106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62775" y="10903324"/>
          <a:ext cx="13677" cy="236757"/>
        </a:xfrm>
        <a:prstGeom prst="rect">
          <a:avLst/>
        </a:prstGeom>
      </xdr:spPr>
    </xdr:pic>
    <xdr:clientData/>
  </xdr:twoCellAnchor>
  <xdr:twoCellAnchor>
    <xdr:from>
      <xdr:col>29</xdr:col>
      <xdr:colOff>4127500</xdr:colOff>
      <xdr:row>52</xdr:row>
      <xdr:rowOff>0</xdr:rowOff>
    </xdr:from>
    <xdr:to>
      <xdr:col>30</xdr:col>
      <xdr:colOff>21334</xdr:colOff>
      <xdr:row>53</xdr:row>
      <xdr:rowOff>23846</xdr:rowOff>
    </xdr:to>
    <xdr:pic>
      <xdr:nvPicPr>
        <xdr:cNvPr id="108" name="Рисунок 107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62775" y="10499912"/>
          <a:ext cx="13677" cy="427258"/>
        </a:xfrm>
        <a:prstGeom prst="rect">
          <a:avLst/>
        </a:prstGeom>
      </xdr:spPr>
    </xdr:pic>
    <xdr:clientData/>
  </xdr:twoCellAnchor>
  <xdr:twoCellAnchor>
    <xdr:from>
      <xdr:col>29</xdr:col>
      <xdr:colOff>4127500</xdr:colOff>
      <xdr:row>52</xdr:row>
      <xdr:rowOff>0</xdr:rowOff>
    </xdr:from>
    <xdr:to>
      <xdr:col>30</xdr:col>
      <xdr:colOff>21334</xdr:colOff>
      <xdr:row>53</xdr:row>
      <xdr:rowOff>23846</xdr:rowOff>
    </xdr:to>
    <xdr:pic>
      <xdr:nvPicPr>
        <xdr:cNvPr id="109" name="Рисунок 108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62775" y="10499912"/>
          <a:ext cx="13677" cy="427258"/>
        </a:xfrm>
        <a:prstGeom prst="rect">
          <a:avLst/>
        </a:prstGeom>
      </xdr:spPr>
    </xdr:pic>
    <xdr:clientData/>
  </xdr:twoCellAnchor>
  <xdr:twoCellAnchor>
    <xdr:from>
      <xdr:col>29</xdr:col>
      <xdr:colOff>4127500</xdr:colOff>
      <xdr:row>53</xdr:row>
      <xdr:rowOff>0</xdr:rowOff>
    </xdr:from>
    <xdr:to>
      <xdr:col>30</xdr:col>
      <xdr:colOff>21334</xdr:colOff>
      <xdr:row>54</xdr:row>
      <xdr:rowOff>23846</xdr:rowOff>
    </xdr:to>
    <xdr:pic>
      <xdr:nvPicPr>
        <xdr:cNvPr id="110" name="Рисунок 109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62775" y="10903324"/>
          <a:ext cx="13677" cy="236757"/>
        </a:xfrm>
        <a:prstGeom prst="rect">
          <a:avLst/>
        </a:prstGeom>
      </xdr:spPr>
    </xdr:pic>
    <xdr:clientData/>
  </xdr:twoCellAnchor>
  <xdr:twoCellAnchor>
    <xdr:from>
      <xdr:col>29</xdr:col>
      <xdr:colOff>4127500</xdr:colOff>
      <xdr:row>53</xdr:row>
      <xdr:rowOff>0</xdr:rowOff>
    </xdr:from>
    <xdr:to>
      <xdr:col>30</xdr:col>
      <xdr:colOff>21334</xdr:colOff>
      <xdr:row>54</xdr:row>
      <xdr:rowOff>23846</xdr:rowOff>
    </xdr:to>
    <xdr:pic>
      <xdr:nvPicPr>
        <xdr:cNvPr id="111" name="Рисунок 110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62775" y="10903324"/>
          <a:ext cx="13677" cy="236757"/>
        </a:xfrm>
        <a:prstGeom prst="rect">
          <a:avLst/>
        </a:prstGeom>
      </xdr:spPr>
    </xdr:pic>
    <xdr:clientData/>
  </xdr:twoCellAnchor>
  <xdr:twoCellAnchor>
    <xdr:from>
      <xdr:col>29</xdr:col>
      <xdr:colOff>4127500</xdr:colOff>
      <xdr:row>53</xdr:row>
      <xdr:rowOff>0</xdr:rowOff>
    </xdr:from>
    <xdr:to>
      <xdr:col>30</xdr:col>
      <xdr:colOff>21334</xdr:colOff>
      <xdr:row>54</xdr:row>
      <xdr:rowOff>23846</xdr:rowOff>
    </xdr:to>
    <xdr:pic>
      <xdr:nvPicPr>
        <xdr:cNvPr id="112" name="Рисунок 11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62775" y="10499912"/>
          <a:ext cx="13677" cy="427258"/>
        </a:xfrm>
        <a:prstGeom prst="rect">
          <a:avLst/>
        </a:prstGeom>
      </xdr:spPr>
    </xdr:pic>
    <xdr:clientData/>
  </xdr:twoCellAnchor>
  <xdr:twoCellAnchor>
    <xdr:from>
      <xdr:col>29</xdr:col>
      <xdr:colOff>4127500</xdr:colOff>
      <xdr:row>53</xdr:row>
      <xdr:rowOff>0</xdr:rowOff>
    </xdr:from>
    <xdr:to>
      <xdr:col>30</xdr:col>
      <xdr:colOff>21334</xdr:colOff>
      <xdr:row>54</xdr:row>
      <xdr:rowOff>23846</xdr:rowOff>
    </xdr:to>
    <xdr:pic>
      <xdr:nvPicPr>
        <xdr:cNvPr id="113" name="Рисунок 112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62775" y="10499912"/>
          <a:ext cx="13677" cy="427258"/>
        </a:xfrm>
        <a:prstGeom prst="rect">
          <a:avLst/>
        </a:prstGeom>
      </xdr:spPr>
    </xdr:pic>
    <xdr:clientData/>
  </xdr:twoCellAnchor>
  <xdr:twoCellAnchor>
    <xdr:from>
      <xdr:col>29</xdr:col>
      <xdr:colOff>4127500</xdr:colOff>
      <xdr:row>54</xdr:row>
      <xdr:rowOff>0</xdr:rowOff>
    </xdr:from>
    <xdr:to>
      <xdr:col>30</xdr:col>
      <xdr:colOff>21334</xdr:colOff>
      <xdr:row>55</xdr:row>
      <xdr:rowOff>23846</xdr:rowOff>
    </xdr:to>
    <xdr:pic>
      <xdr:nvPicPr>
        <xdr:cNvPr id="114" name="Рисунок 113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62775" y="10903324"/>
          <a:ext cx="13677" cy="236757"/>
        </a:xfrm>
        <a:prstGeom prst="rect">
          <a:avLst/>
        </a:prstGeom>
      </xdr:spPr>
    </xdr:pic>
    <xdr:clientData/>
  </xdr:twoCellAnchor>
  <xdr:twoCellAnchor>
    <xdr:from>
      <xdr:col>29</xdr:col>
      <xdr:colOff>4127500</xdr:colOff>
      <xdr:row>54</xdr:row>
      <xdr:rowOff>0</xdr:rowOff>
    </xdr:from>
    <xdr:to>
      <xdr:col>30</xdr:col>
      <xdr:colOff>21334</xdr:colOff>
      <xdr:row>55</xdr:row>
      <xdr:rowOff>23846</xdr:rowOff>
    </xdr:to>
    <xdr:pic>
      <xdr:nvPicPr>
        <xdr:cNvPr id="115" name="Рисунок 114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62775" y="10903324"/>
          <a:ext cx="13677" cy="236757"/>
        </a:xfrm>
        <a:prstGeom prst="rect">
          <a:avLst/>
        </a:prstGeom>
      </xdr:spPr>
    </xdr:pic>
    <xdr:clientData/>
  </xdr:twoCellAnchor>
  <xdr:twoCellAnchor>
    <xdr:from>
      <xdr:col>29</xdr:col>
      <xdr:colOff>4127500</xdr:colOff>
      <xdr:row>54</xdr:row>
      <xdr:rowOff>0</xdr:rowOff>
    </xdr:from>
    <xdr:to>
      <xdr:col>30</xdr:col>
      <xdr:colOff>21334</xdr:colOff>
      <xdr:row>55</xdr:row>
      <xdr:rowOff>23846</xdr:rowOff>
    </xdr:to>
    <xdr:pic>
      <xdr:nvPicPr>
        <xdr:cNvPr id="116" name="Рисунок 115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62775" y="10499912"/>
          <a:ext cx="13677" cy="427258"/>
        </a:xfrm>
        <a:prstGeom prst="rect">
          <a:avLst/>
        </a:prstGeom>
      </xdr:spPr>
    </xdr:pic>
    <xdr:clientData/>
  </xdr:twoCellAnchor>
  <xdr:twoCellAnchor>
    <xdr:from>
      <xdr:col>29</xdr:col>
      <xdr:colOff>4127500</xdr:colOff>
      <xdr:row>54</xdr:row>
      <xdr:rowOff>0</xdr:rowOff>
    </xdr:from>
    <xdr:to>
      <xdr:col>30</xdr:col>
      <xdr:colOff>21334</xdr:colOff>
      <xdr:row>55</xdr:row>
      <xdr:rowOff>23846</xdr:rowOff>
    </xdr:to>
    <xdr:pic>
      <xdr:nvPicPr>
        <xdr:cNvPr id="117" name="Рисунок 116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62775" y="10499912"/>
          <a:ext cx="13677" cy="427258"/>
        </a:xfrm>
        <a:prstGeom prst="rect">
          <a:avLst/>
        </a:prstGeom>
      </xdr:spPr>
    </xdr:pic>
    <xdr:clientData/>
  </xdr:twoCellAnchor>
  <xdr:twoCellAnchor>
    <xdr:from>
      <xdr:col>29</xdr:col>
      <xdr:colOff>4127500</xdr:colOff>
      <xdr:row>55</xdr:row>
      <xdr:rowOff>0</xdr:rowOff>
    </xdr:from>
    <xdr:to>
      <xdr:col>30</xdr:col>
      <xdr:colOff>21334</xdr:colOff>
      <xdr:row>56</xdr:row>
      <xdr:rowOff>23846</xdr:rowOff>
    </xdr:to>
    <xdr:pic>
      <xdr:nvPicPr>
        <xdr:cNvPr id="118" name="Рисунок 117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62775" y="10903324"/>
          <a:ext cx="13677" cy="236757"/>
        </a:xfrm>
        <a:prstGeom prst="rect">
          <a:avLst/>
        </a:prstGeom>
      </xdr:spPr>
    </xdr:pic>
    <xdr:clientData/>
  </xdr:twoCellAnchor>
  <xdr:twoCellAnchor>
    <xdr:from>
      <xdr:col>29</xdr:col>
      <xdr:colOff>4127500</xdr:colOff>
      <xdr:row>55</xdr:row>
      <xdr:rowOff>0</xdr:rowOff>
    </xdr:from>
    <xdr:to>
      <xdr:col>30</xdr:col>
      <xdr:colOff>21334</xdr:colOff>
      <xdr:row>56</xdr:row>
      <xdr:rowOff>23846</xdr:rowOff>
    </xdr:to>
    <xdr:pic>
      <xdr:nvPicPr>
        <xdr:cNvPr id="119" name="Рисунок 118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62775" y="10903324"/>
          <a:ext cx="13677" cy="236757"/>
        </a:xfrm>
        <a:prstGeom prst="rect">
          <a:avLst/>
        </a:prstGeom>
      </xdr:spPr>
    </xdr:pic>
    <xdr:clientData/>
  </xdr:twoCellAnchor>
  <xdr:twoCellAnchor>
    <xdr:from>
      <xdr:col>29</xdr:col>
      <xdr:colOff>4127500</xdr:colOff>
      <xdr:row>55</xdr:row>
      <xdr:rowOff>0</xdr:rowOff>
    </xdr:from>
    <xdr:to>
      <xdr:col>30</xdr:col>
      <xdr:colOff>21334</xdr:colOff>
      <xdr:row>56</xdr:row>
      <xdr:rowOff>23846</xdr:rowOff>
    </xdr:to>
    <xdr:pic>
      <xdr:nvPicPr>
        <xdr:cNvPr id="120" name="Рисунок 119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62775" y="10499912"/>
          <a:ext cx="13677" cy="427258"/>
        </a:xfrm>
        <a:prstGeom prst="rect">
          <a:avLst/>
        </a:prstGeom>
      </xdr:spPr>
    </xdr:pic>
    <xdr:clientData/>
  </xdr:twoCellAnchor>
  <xdr:twoCellAnchor>
    <xdr:from>
      <xdr:col>29</xdr:col>
      <xdr:colOff>4127500</xdr:colOff>
      <xdr:row>55</xdr:row>
      <xdr:rowOff>0</xdr:rowOff>
    </xdr:from>
    <xdr:to>
      <xdr:col>30</xdr:col>
      <xdr:colOff>21334</xdr:colOff>
      <xdr:row>56</xdr:row>
      <xdr:rowOff>23846</xdr:rowOff>
    </xdr:to>
    <xdr:pic>
      <xdr:nvPicPr>
        <xdr:cNvPr id="121" name="Рисунок 120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62775" y="10499912"/>
          <a:ext cx="13677" cy="427258"/>
        </a:xfrm>
        <a:prstGeom prst="rect">
          <a:avLst/>
        </a:prstGeom>
      </xdr:spPr>
    </xdr:pic>
    <xdr:clientData/>
  </xdr:twoCellAnchor>
  <xdr:twoCellAnchor>
    <xdr:from>
      <xdr:col>29</xdr:col>
      <xdr:colOff>4127500</xdr:colOff>
      <xdr:row>56</xdr:row>
      <xdr:rowOff>0</xdr:rowOff>
    </xdr:from>
    <xdr:to>
      <xdr:col>30</xdr:col>
      <xdr:colOff>21334</xdr:colOff>
      <xdr:row>57</xdr:row>
      <xdr:rowOff>23846</xdr:rowOff>
    </xdr:to>
    <xdr:pic>
      <xdr:nvPicPr>
        <xdr:cNvPr id="122" name="Рисунок 12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62775" y="10903324"/>
          <a:ext cx="13677" cy="236757"/>
        </a:xfrm>
        <a:prstGeom prst="rect">
          <a:avLst/>
        </a:prstGeom>
      </xdr:spPr>
    </xdr:pic>
    <xdr:clientData/>
  </xdr:twoCellAnchor>
  <xdr:twoCellAnchor>
    <xdr:from>
      <xdr:col>29</xdr:col>
      <xdr:colOff>4127500</xdr:colOff>
      <xdr:row>56</xdr:row>
      <xdr:rowOff>0</xdr:rowOff>
    </xdr:from>
    <xdr:to>
      <xdr:col>30</xdr:col>
      <xdr:colOff>21334</xdr:colOff>
      <xdr:row>57</xdr:row>
      <xdr:rowOff>23846</xdr:rowOff>
    </xdr:to>
    <xdr:pic>
      <xdr:nvPicPr>
        <xdr:cNvPr id="123" name="Рисунок 122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62775" y="10903324"/>
          <a:ext cx="13677" cy="236757"/>
        </a:xfrm>
        <a:prstGeom prst="rect">
          <a:avLst/>
        </a:prstGeom>
      </xdr:spPr>
    </xdr:pic>
    <xdr:clientData/>
  </xdr:twoCellAnchor>
  <xdr:twoCellAnchor>
    <xdr:from>
      <xdr:col>29</xdr:col>
      <xdr:colOff>4127500</xdr:colOff>
      <xdr:row>56</xdr:row>
      <xdr:rowOff>0</xdr:rowOff>
    </xdr:from>
    <xdr:to>
      <xdr:col>30</xdr:col>
      <xdr:colOff>21334</xdr:colOff>
      <xdr:row>57</xdr:row>
      <xdr:rowOff>23846</xdr:rowOff>
    </xdr:to>
    <xdr:pic>
      <xdr:nvPicPr>
        <xdr:cNvPr id="124" name="Рисунок 123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62775" y="10499912"/>
          <a:ext cx="13677" cy="427258"/>
        </a:xfrm>
        <a:prstGeom prst="rect">
          <a:avLst/>
        </a:prstGeom>
      </xdr:spPr>
    </xdr:pic>
    <xdr:clientData/>
  </xdr:twoCellAnchor>
  <xdr:twoCellAnchor>
    <xdr:from>
      <xdr:col>29</xdr:col>
      <xdr:colOff>4127500</xdr:colOff>
      <xdr:row>56</xdr:row>
      <xdr:rowOff>0</xdr:rowOff>
    </xdr:from>
    <xdr:to>
      <xdr:col>30</xdr:col>
      <xdr:colOff>21334</xdr:colOff>
      <xdr:row>57</xdr:row>
      <xdr:rowOff>23846</xdr:rowOff>
    </xdr:to>
    <xdr:pic>
      <xdr:nvPicPr>
        <xdr:cNvPr id="125" name="Рисунок 124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62775" y="10499912"/>
          <a:ext cx="13677" cy="427258"/>
        </a:xfrm>
        <a:prstGeom prst="rect">
          <a:avLst/>
        </a:prstGeom>
      </xdr:spPr>
    </xdr:pic>
    <xdr:clientData/>
  </xdr:twoCellAnchor>
  <xdr:twoCellAnchor>
    <xdr:from>
      <xdr:col>29</xdr:col>
      <xdr:colOff>4127500</xdr:colOff>
      <xdr:row>57</xdr:row>
      <xdr:rowOff>0</xdr:rowOff>
    </xdr:from>
    <xdr:to>
      <xdr:col>30</xdr:col>
      <xdr:colOff>21334</xdr:colOff>
      <xdr:row>58</xdr:row>
      <xdr:rowOff>23846</xdr:rowOff>
    </xdr:to>
    <xdr:pic>
      <xdr:nvPicPr>
        <xdr:cNvPr id="126" name="Рисунок 125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62775" y="10903324"/>
          <a:ext cx="13677" cy="236757"/>
        </a:xfrm>
        <a:prstGeom prst="rect">
          <a:avLst/>
        </a:prstGeom>
      </xdr:spPr>
    </xdr:pic>
    <xdr:clientData/>
  </xdr:twoCellAnchor>
  <xdr:twoCellAnchor>
    <xdr:from>
      <xdr:col>29</xdr:col>
      <xdr:colOff>4127500</xdr:colOff>
      <xdr:row>57</xdr:row>
      <xdr:rowOff>0</xdr:rowOff>
    </xdr:from>
    <xdr:to>
      <xdr:col>30</xdr:col>
      <xdr:colOff>21334</xdr:colOff>
      <xdr:row>58</xdr:row>
      <xdr:rowOff>23846</xdr:rowOff>
    </xdr:to>
    <xdr:pic>
      <xdr:nvPicPr>
        <xdr:cNvPr id="127" name="Рисунок 126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62775" y="10903324"/>
          <a:ext cx="13677" cy="236757"/>
        </a:xfrm>
        <a:prstGeom prst="rect">
          <a:avLst/>
        </a:prstGeom>
      </xdr:spPr>
    </xdr:pic>
    <xdr:clientData/>
  </xdr:twoCellAnchor>
  <xdr:twoCellAnchor>
    <xdr:from>
      <xdr:col>29</xdr:col>
      <xdr:colOff>4127500</xdr:colOff>
      <xdr:row>57</xdr:row>
      <xdr:rowOff>0</xdr:rowOff>
    </xdr:from>
    <xdr:to>
      <xdr:col>30</xdr:col>
      <xdr:colOff>21334</xdr:colOff>
      <xdr:row>58</xdr:row>
      <xdr:rowOff>23846</xdr:rowOff>
    </xdr:to>
    <xdr:pic>
      <xdr:nvPicPr>
        <xdr:cNvPr id="128" name="Рисунок 127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62775" y="10499912"/>
          <a:ext cx="13677" cy="427258"/>
        </a:xfrm>
        <a:prstGeom prst="rect">
          <a:avLst/>
        </a:prstGeom>
      </xdr:spPr>
    </xdr:pic>
    <xdr:clientData/>
  </xdr:twoCellAnchor>
  <xdr:twoCellAnchor>
    <xdr:from>
      <xdr:col>29</xdr:col>
      <xdr:colOff>4127500</xdr:colOff>
      <xdr:row>57</xdr:row>
      <xdr:rowOff>0</xdr:rowOff>
    </xdr:from>
    <xdr:to>
      <xdr:col>30</xdr:col>
      <xdr:colOff>21334</xdr:colOff>
      <xdr:row>58</xdr:row>
      <xdr:rowOff>23846</xdr:rowOff>
    </xdr:to>
    <xdr:pic>
      <xdr:nvPicPr>
        <xdr:cNvPr id="129" name="Рисунок 128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62775" y="10499912"/>
          <a:ext cx="13677" cy="427258"/>
        </a:xfrm>
        <a:prstGeom prst="rect">
          <a:avLst/>
        </a:prstGeom>
      </xdr:spPr>
    </xdr:pic>
    <xdr:clientData/>
  </xdr:twoCellAnchor>
  <xdr:twoCellAnchor>
    <xdr:from>
      <xdr:col>29</xdr:col>
      <xdr:colOff>4127500</xdr:colOff>
      <xdr:row>58</xdr:row>
      <xdr:rowOff>0</xdr:rowOff>
    </xdr:from>
    <xdr:to>
      <xdr:col>30</xdr:col>
      <xdr:colOff>21334</xdr:colOff>
      <xdr:row>59</xdr:row>
      <xdr:rowOff>23846</xdr:rowOff>
    </xdr:to>
    <xdr:pic>
      <xdr:nvPicPr>
        <xdr:cNvPr id="130" name="Рисунок 129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62775" y="10903324"/>
          <a:ext cx="13677" cy="236757"/>
        </a:xfrm>
        <a:prstGeom prst="rect">
          <a:avLst/>
        </a:prstGeom>
      </xdr:spPr>
    </xdr:pic>
    <xdr:clientData/>
  </xdr:twoCellAnchor>
  <xdr:twoCellAnchor>
    <xdr:from>
      <xdr:col>29</xdr:col>
      <xdr:colOff>4127500</xdr:colOff>
      <xdr:row>58</xdr:row>
      <xdr:rowOff>0</xdr:rowOff>
    </xdr:from>
    <xdr:to>
      <xdr:col>30</xdr:col>
      <xdr:colOff>21334</xdr:colOff>
      <xdr:row>59</xdr:row>
      <xdr:rowOff>23846</xdr:rowOff>
    </xdr:to>
    <xdr:pic>
      <xdr:nvPicPr>
        <xdr:cNvPr id="131" name="Рисунок 130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62775" y="10903324"/>
          <a:ext cx="13677" cy="236757"/>
        </a:xfrm>
        <a:prstGeom prst="rect">
          <a:avLst/>
        </a:prstGeom>
      </xdr:spPr>
    </xdr:pic>
    <xdr:clientData/>
  </xdr:twoCellAnchor>
  <xdr:twoCellAnchor>
    <xdr:from>
      <xdr:col>29</xdr:col>
      <xdr:colOff>4127500</xdr:colOff>
      <xdr:row>58</xdr:row>
      <xdr:rowOff>0</xdr:rowOff>
    </xdr:from>
    <xdr:to>
      <xdr:col>30</xdr:col>
      <xdr:colOff>21334</xdr:colOff>
      <xdr:row>59</xdr:row>
      <xdr:rowOff>23846</xdr:rowOff>
    </xdr:to>
    <xdr:pic>
      <xdr:nvPicPr>
        <xdr:cNvPr id="132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62775" y="10499912"/>
          <a:ext cx="13677" cy="427258"/>
        </a:xfrm>
        <a:prstGeom prst="rect">
          <a:avLst/>
        </a:prstGeom>
      </xdr:spPr>
    </xdr:pic>
    <xdr:clientData/>
  </xdr:twoCellAnchor>
  <xdr:twoCellAnchor>
    <xdr:from>
      <xdr:col>29</xdr:col>
      <xdr:colOff>4127500</xdr:colOff>
      <xdr:row>58</xdr:row>
      <xdr:rowOff>0</xdr:rowOff>
    </xdr:from>
    <xdr:to>
      <xdr:col>30</xdr:col>
      <xdr:colOff>21334</xdr:colOff>
      <xdr:row>59</xdr:row>
      <xdr:rowOff>23846</xdr:rowOff>
    </xdr:to>
    <xdr:pic>
      <xdr:nvPicPr>
        <xdr:cNvPr id="133" name="Рисунок 132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62775" y="10499912"/>
          <a:ext cx="13677" cy="427258"/>
        </a:xfrm>
        <a:prstGeom prst="rect">
          <a:avLst/>
        </a:prstGeom>
      </xdr:spPr>
    </xdr:pic>
    <xdr:clientData/>
  </xdr:twoCellAnchor>
  <xdr:twoCellAnchor>
    <xdr:from>
      <xdr:col>29</xdr:col>
      <xdr:colOff>4127500</xdr:colOff>
      <xdr:row>59</xdr:row>
      <xdr:rowOff>0</xdr:rowOff>
    </xdr:from>
    <xdr:to>
      <xdr:col>30</xdr:col>
      <xdr:colOff>21334</xdr:colOff>
      <xdr:row>60</xdr:row>
      <xdr:rowOff>23846</xdr:rowOff>
    </xdr:to>
    <xdr:pic>
      <xdr:nvPicPr>
        <xdr:cNvPr id="134" name="Рисунок 133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62775" y="10903324"/>
          <a:ext cx="13677" cy="236757"/>
        </a:xfrm>
        <a:prstGeom prst="rect">
          <a:avLst/>
        </a:prstGeom>
      </xdr:spPr>
    </xdr:pic>
    <xdr:clientData/>
  </xdr:twoCellAnchor>
  <xdr:twoCellAnchor>
    <xdr:from>
      <xdr:col>29</xdr:col>
      <xdr:colOff>4127500</xdr:colOff>
      <xdr:row>59</xdr:row>
      <xdr:rowOff>0</xdr:rowOff>
    </xdr:from>
    <xdr:to>
      <xdr:col>30</xdr:col>
      <xdr:colOff>21334</xdr:colOff>
      <xdr:row>60</xdr:row>
      <xdr:rowOff>23846</xdr:rowOff>
    </xdr:to>
    <xdr:pic>
      <xdr:nvPicPr>
        <xdr:cNvPr id="135" name="Рисунок 134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62775" y="10903324"/>
          <a:ext cx="13677" cy="236757"/>
        </a:xfrm>
        <a:prstGeom prst="rect">
          <a:avLst/>
        </a:prstGeom>
      </xdr:spPr>
    </xdr:pic>
    <xdr:clientData/>
  </xdr:twoCellAnchor>
  <xdr:twoCellAnchor>
    <xdr:from>
      <xdr:col>29</xdr:col>
      <xdr:colOff>4127500</xdr:colOff>
      <xdr:row>59</xdr:row>
      <xdr:rowOff>0</xdr:rowOff>
    </xdr:from>
    <xdr:to>
      <xdr:col>30</xdr:col>
      <xdr:colOff>21334</xdr:colOff>
      <xdr:row>60</xdr:row>
      <xdr:rowOff>23846</xdr:rowOff>
    </xdr:to>
    <xdr:pic>
      <xdr:nvPicPr>
        <xdr:cNvPr id="136" name="Рисунок 135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62775" y="10499912"/>
          <a:ext cx="13677" cy="427258"/>
        </a:xfrm>
        <a:prstGeom prst="rect">
          <a:avLst/>
        </a:prstGeom>
      </xdr:spPr>
    </xdr:pic>
    <xdr:clientData/>
  </xdr:twoCellAnchor>
  <xdr:twoCellAnchor>
    <xdr:from>
      <xdr:col>29</xdr:col>
      <xdr:colOff>4127500</xdr:colOff>
      <xdr:row>59</xdr:row>
      <xdr:rowOff>0</xdr:rowOff>
    </xdr:from>
    <xdr:to>
      <xdr:col>30</xdr:col>
      <xdr:colOff>21334</xdr:colOff>
      <xdr:row>60</xdr:row>
      <xdr:rowOff>23846</xdr:rowOff>
    </xdr:to>
    <xdr:pic>
      <xdr:nvPicPr>
        <xdr:cNvPr id="137" name="Рисунок 136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62775" y="10499912"/>
          <a:ext cx="13677" cy="427258"/>
        </a:xfrm>
        <a:prstGeom prst="rect">
          <a:avLst/>
        </a:prstGeom>
      </xdr:spPr>
    </xdr:pic>
    <xdr:clientData/>
  </xdr:twoCellAnchor>
  <xdr:twoCellAnchor>
    <xdr:from>
      <xdr:col>29</xdr:col>
      <xdr:colOff>4127500</xdr:colOff>
      <xdr:row>60</xdr:row>
      <xdr:rowOff>0</xdr:rowOff>
    </xdr:from>
    <xdr:to>
      <xdr:col>30</xdr:col>
      <xdr:colOff>21334</xdr:colOff>
      <xdr:row>61</xdr:row>
      <xdr:rowOff>23846</xdr:rowOff>
    </xdr:to>
    <xdr:pic>
      <xdr:nvPicPr>
        <xdr:cNvPr id="138" name="Рисунок 137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62775" y="10903324"/>
          <a:ext cx="13677" cy="236757"/>
        </a:xfrm>
        <a:prstGeom prst="rect">
          <a:avLst/>
        </a:prstGeom>
      </xdr:spPr>
    </xdr:pic>
    <xdr:clientData/>
  </xdr:twoCellAnchor>
  <xdr:twoCellAnchor>
    <xdr:from>
      <xdr:col>29</xdr:col>
      <xdr:colOff>4127500</xdr:colOff>
      <xdr:row>60</xdr:row>
      <xdr:rowOff>0</xdr:rowOff>
    </xdr:from>
    <xdr:to>
      <xdr:col>30</xdr:col>
      <xdr:colOff>21334</xdr:colOff>
      <xdr:row>61</xdr:row>
      <xdr:rowOff>23846</xdr:rowOff>
    </xdr:to>
    <xdr:pic>
      <xdr:nvPicPr>
        <xdr:cNvPr id="139" name="Рисунок 138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62775" y="10903324"/>
          <a:ext cx="13677" cy="236757"/>
        </a:xfrm>
        <a:prstGeom prst="rect">
          <a:avLst/>
        </a:prstGeom>
      </xdr:spPr>
    </xdr:pic>
    <xdr:clientData/>
  </xdr:twoCellAnchor>
  <xdr:twoCellAnchor>
    <xdr:from>
      <xdr:col>29</xdr:col>
      <xdr:colOff>4127500</xdr:colOff>
      <xdr:row>60</xdr:row>
      <xdr:rowOff>0</xdr:rowOff>
    </xdr:from>
    <xdr:to>
      <xdr:col>30</xdr:col>
      <xdr:colOff>21334</xdr:colOff>
      <xdr:row>61</xdr:row>
      <xdr:rowOff>23846</xdr:rowOff>
    </xdr:to>
    <xdr:pic>
      <xdr:nvPicPr>
        <xdr:cNvPr id="140" name="Рисунок 139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62775" y="10499912"/>
          <a:ext cx="13677" cy="427258"/>
        </a:xfrm>
        <a:prstGeom prst="rect">
          <a:avLst/>
        </a:prstGeom>
      </xdr:spPr>
    </xdr:pic>
    <xdr:clientData/>
  </xdr:twoCellAnchor>
  <xdr:twoCellAnchor>
    <xdr:from>
      <xdr:col>29</xdr:col>
      <xdr:colOff>4127500</xdr:colOff>
      <xdr:row>60</xdr:row>
      <xdr:rowOff>0</xdr:rowOff>
    </xdr:from>
    <xdr:to>
      <xdr:col>30</xdr:col>
      <xdr:colOff>21334</xdr:colOff>
      <xdr:row>61</xdr:row>
      <xdr:rowOff>23846</xdr:rowOff>
    </xdr:to>
    <xdr:pic>
      <xdr:nvPicPr>
        <xdr:cNvPr id="141" name="Рисунок 140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62775" y="10499912"/>
          <a:ext cx="13677" cy="427258"/>
        </a:xfrm>
        <a:prstGeom prst="rect">
          <a:avLst/>
        </a:prstGeom>
      </xdr:spPr>
    </xdr:pic>
    <xdr:clientData/>
  </xdr:twoCellAnchor>
  <xdr:twoCellAnchor>
    <xdr:from>
      <xdr:col>29</xdr:col>
      <xdr:colOff>4127500</xdr:colOff>
      <xdr:row>61</xdr:row>
      <xdr:rowOff>0</xdr:rowOff>
    </xdr:from>
    <xdr:to>
      <xdr:col>30</xdr:col>
      <xdr:colOff>21334</xdr:colOff>
      <xdr:row>62</xdr:row>
      <xdr:rowOff>23846</xdr:rowOff>
    </xdr:to>
    <xdr:pic>
      <xdr:nvPicPr>
        <xdr:cNvPr id="142" name="Рисунок 14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62775" y="10903324"/>
          <a:ext cx="13677" cy="236757"/>
        </a:xfrm>
        <a:prstGeom prst="rect">
          <a:avLst/>
        </a:prstGeom>
      </xdr:spPr>
    </xdr:pic>
    <xdr:clientData/>
  </xdr:twoCellAnchor>
  <xdr:twoCellAnchor>
    <xdr:from>
      <xdr:col>29</xdr:col>
      <xdr:colOff>4127500</xdr:colOff>
      <xdr:row>61</xdr:row>
      <xdr:rowOff>0</xdr:rowOff>
    </xdr:from>
    <xdr:to>
      <xdr:col>30</xdr:col>
      <xdr:colOff>21334</xdr:colOff>
      <xdr:row>62</xdr:row>
      <xdr:rowOff>23846</xdr:rowOff>
    </xdr:to>
    <xdr:pic>
      <xdr:nvPicPr>
        <xdr:cNvPr id="143" name="Рисунок 142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62775" y="10903324"/>
          <a:ext cx="13677" cy="236757"/>
        </a:xfrm>
        <a:prstGeom prst="rect">
          <a:avLst/>
        </a:prstGeom>
      </xdr:spPr>
    </xdr:pic>
    <xdr:clientData/>
  </xdr:twoCellAnchor>
  <xdr:twoCellAnchor>
    <xdr:from>
      <xdr:col>29</xdr:col>
      <xdr:colOff>4127500</xdr:colOff>
      <xdr:row>61</xdr:row>
      <xdr:rowOff>0</xdr:rowOff>
    </xdr:from>
    <xdr:to>
      <xdr:col>30</xdr:col>
      <xdr:colOff>21334</xdr:colOff>
      <xdr:row>62</xdr:row>
      <xdr:rowOff>23846</xdr:rowOff>
    </xdr:to>
    <xdr:pic>
      <xdr:nvPicPr>
        <xdr:cNvPr id="144" name="Рисунок 143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62775" y="10499912"/>
          <a:ext cx="13677" cy="427258"/>
        </a:xfrm>
        <a:prstGeom prst="rect">
          <a:avLst/>
        </a:prstGeom>
      </xdr:spPr>
    </xdr:pic>
    <xdr:clientData/>
  </xdr:twoCellAnchor>
  <xdr:twoCellAnchor>
    <xdr:from>
      <xdr:col>29</xdr:col>
      <xdr:colOff>4127500</xdr:colOff>
      <xdr:row>61</xdr:row>
      <xdr:rowOff>0</xdr:rowOff>
    </xdr:from>
    <xdr:to>
      <xdr:col>30</xdr:col>
      <xdr:colOff>21334</xdr:colOff>
      <xdr:row>62</xdr:row>
      <xdr:rowOff>23846</xdr:rowOff>
    </xdr:to>
    <xdr:pic>
      <xdr:nvPicPr>
        <xdr:cNvPr id="145" name="Рисунок 144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62775" y="10499912"/>
          <a:ext cx="13677" cy="427258"/>
        </a:xfrm>
        <a:prstGeom prst="rect">
          <a:avLst/>
        </a:prstGeom>
      </xdr:spPr>
    </xdr:pic>
    <xdr:clientData/>
  </xdr:twoCellAnchor>
  <xdr:twoCellAnchor>
    <xdr:from>
      <xdr:col>29</xdr:col>
      <xdr:colOff>4127500</xdr:colOff>
      <xdr:row>62</xdr:row>
      <xdr:rowOff>0</xdr:rowOff>
    </xdr:from>
    <xdr:to>
      <xdr:col>30</xdr:col>
      <xdr:colOff>21334</xdr:colOff>
      <xdr:row>63</xdr:row>
      <xdr:rowOff>23846</xdr:rowOff>
    </xdr:to>
    <xdr:pic>
      <xdr:nvPicPr>
        <xdr:cNvPr id="146" name="Рисунок 145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62775" y="10903324"/>
          <a:ext cx="13677" cy="236757"/>
        </a:xfrm>
        <a:prstGeom prst="rect">
          <a:avLst/>
        </a:prstGeom>
      </xdr:spPr>
    </xdr:pic>
    <xdr:clientData/>
  </xdr:twoCellAnchor>
  <xdr:twoCellAnchor>
    <xdr:from>
      <xdr:col>29</xdr:col>
      <xdr:colOff>4127500</xdr:colOff>
      <xdr:row>62</xdr:row>
      <xdr:rowOff>0</xdr:rowOff>
    </xdr:from>
    <xdr:to>
      <xdr:col>30</xdr:col>
      <xdr:colOff>21334</xdr:colOff>
      <xdr:row>63</xdr:row>
      <xdr:rowOff>23846</xdr:rowOff>
    </xdr:to>
    <xdr:pic>
      <xdr:nvPicPr>
        <xdr:cNvPr id="147" name="Рисунок 146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62775" y="10903324"/>
          <a:ext cx="13677" cy="236757"/>
        </a:xfrm>
        <a:prstGeom prst="rect">
          <a:avLst/>
        </a:prstGeom>
      </xdr:spPr>
    </xdr:pic>
    <xdr:clientData/>
  </xdr:twoCellAnchor>
  <xdr:twoCellAnchor>
    <xdr:from>
      <xdr:col>29</xdr:col>
      <xdr:colOff>4127500</xdr:colOff>
      <xdr:row>62</xdr:row>
      <xdr:rowOff>0</xdr:rowOff>
    </xdr:from>
    <xdr:to>
      <xdr:col>30</xdr:col>
      <xdr:colOff>21334</xdr:colOff>
      <xdr:row>63</xdr:row>
      <xdr:rowOff>23846</xdr:rowOff>
    </xdr:to>
    <xdr:pic>
      <xdr:nvPicPr>
        <xdr:cNvPr id="148" name="Рисунок 147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62775" y="10499912"/>
          <a:ext cx="13677" cy="427258"/>
        </a:xfrm>
        <a:prstGeom prst="rect">
          <a:avLst/>
        </a:prstGeom>
      </xdr:spPr>
    </xdr:pic>
    <xdr:clientData/>
  </xdr:twoCellAnchor>
  <xdr:twoCellAnchor>
    <xdr:from>
      <xdr:col>29</xdr:col>
      <xdr:colOff>4127500</xdr:colOff>
      <xdr:row>62</xdr:row>
      <xdr:rowOff>0</xdr:rowOff>
    </xdr:from>
    <xdr:to>
      <xdr:col>30</xdr:col>
      <xdr:colOff>21334</xdr:colOff>
      <xdr:row>63</xdr:row>
      <xdr:rowOff>23846</xdr:rowOff>
    </xdr:to>
    <xdr:pic>
      <xdr:nvPicPr>
        <xdr:cNvPr id="149" name="Рисунок 148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62775" y="10499912"/>
          <a:ext cx="13677" cy="427258"/>
        </a:xfrm>
        <a:prstGeom prst="rect">
          <a:avLst/>
        </a:prstGeom>
      </xdr:spPr>
    </xdr:pic>
    <xdr:clientData/>
  </xdr:twoCellAnchor>
  <xdr:twoCellAnchor>
    <xdr:from>
      <xdr:col>29</xdr:col>
      <xdr:colOff>4127500</xdr:colOff>
      <xdr:row>63</xdr:row>
      <xdr:rowOff>0</xdr:rowOff>
    </xdr:from>
    <xdr:to>
      <xdr:col>30</xdr:col>
      <xdr:colOff>21334</xdr:colOff>
      <xdr:row>64</xdr:row>
      <xdr:rowOff>23846</xdr:rowOff>
    </xdr:to>
    <xdr:pic>
      <xdr:nvPicPr>
        <xdr:cNvPr id="150" name="Рисунок 149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62775" y="10903324"/>
          <a:ext cx="13677" cy="236757"/>
        </a:xfrm>
        <a:prstGeom prst="rect">
          <a:avLst/>
        </a:prstGeom>
      </xdr:spPr>
    </xdr:pic>
    <xdr:clientData/>
  </xdr:twoCellAnchor>
  <xdr:twoCellAnchor>
    <xdr:from>
      <xdr:col>29</xdr:col>
      <xdr:colOff>4127500</xdr:colOff>
      <xdr:row>63</xdr:row>
      <xdr:rowOff>0</xdr:rowOff>
    </xdr:from>
    <xdr:to>
      <xdr:col>30</xdr:col>
      <xdr:colOff>21334</xdr:colOff>
      <xdr:row>64</xdr:row>
      <xdr:rowOff>23846</xdr:rowOff>
    </xdr:to>
    <xdr:pic>
      <xdr:nvPicPr>
        <xdr:cNvPr id="151" name="Рисунок 150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62775" y="10903324"/>
          <a:ext cx="13677" cy="236757"/>
        </a:xfrm>
        <a:prstGeom prst="rect">
          <a:avLst/>
        </a:prstGeom>
      </xdr:spPr>
    </xdr:pic>
    <xdr:clientData/>
  </xdr:twoCellAnchor>
  <xdr:twoCellAnchor>
    <xdr:from>
      <xdr:col>29</xdr:col>
      <xdr:colOff>4127500</xdr:colOff>
      <xdr:row>63</xdr:row>
      <xdr:rowOff>0</xdr:rowOff>
    </xdr:from>
    <xdr:to>
      <xdr:col>30</xdr:col>
      <xdr:colOff>21334</xdr:colOff>
      <xdr:row>64</xdr:row>
      <xdr:rowOff>23846</xdr:rowOff>
    </xdr:to>
    <xdr:pic>
      <xdr:nvPicPr>
        <xdr:cNvPr id="152" name="Рисунок 15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62775" y="10499912"/>
          <a:ext cx="13677" cy="427258"/>
        </a:xfrm>
        <a:prstGeom prst="rect">
          <a:avLst/>
        </a:prstGeom>
      </xdr:spPr>
    </xdr:pic>
    <xdr:clientData/>
  </xdr:twoCellAnchor>
  <xdr:twoCellAnchor>
    <xdr:from>
      <xdr:col>29</xdr:col>
      <xdr:colOff>4127500</xdr:colOff>
      <xdr:row>63</xdr:row>
      <xdr:rowOff>0</xdr:rowOff>
    </xdr:from>
    <xdr:to>
      <xdr:col>30</xdr:col>
      <xdr:colOff>21334</xdr:colOff>
      <xdr:row>64</xdr:row>
      <xdr:rowOff>23846</xdr:rowOff>
    </xdr:to>
    <xdr:pic>
      <xdr:nvPicPr>
        <xdr:cNvPr id="153" name="Рисунок 152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62775" y="10499912"/>
          <a:ext cx="13677" cy="427258"/>
        </a:xfrm>
        <a:prstGeom prst="rect">
          <a:avLst/>
        </a:prstGeom>
      </xdr:spPr>
    </xdr:pic>
    <xdr:clientData/>
  </xdr:twoCellAnchor>
  <xdr:twoCellAnchor>
    <xdr:from>
      <xdr:col>29</xdr:col>
      <xdr:colOff>4127500</xdr:colOff>
      <xdr:row>64</xdr:row>
      <xdr:rowOff>0</xdr:rowOff>
    </xdr:from>
    <xdr:to>
      <xdr:col>30</xdr:col>
      <xdr:colOff>21334</xdr:colOff>
      <xdr:row>65</xdr:row>
      <xdr:rowOff>23846</xdr:rowOff>
    </xdr:to>
    <xdr:pic>
      <xdr:nvPicPr>
        <xdr:cNvPr id="154" name="Рисунок 153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62775" y="10903324"/>
          <a:ext cx="13677" cy="236757"/>
        </a:xfrm>
        <a:prstGeom prst="rect">
          <a:avLst/>
        </a:prstGeom>
      </xdr:spPr>
    </xdr:pic>
    <xdr:clientData/>
  </xdr:twoCellAnchor>
  <xdr:twoCellAnchor>
    <xdr:from>
      <xdr:col>29</xdr:col>
      <xdr:colOff>4127500</xdr:colOff>
      <xdr:row>64</xdr:row>
      <xdr:rowOff>0</xdr:rowOff>
    </xdr:from>
    <xdr:to>
      <xdr:col>30</xdr:col>
      <xdr:colOff>21334</xdr:colOff>
      <xdr:row>65</xdr:row>
      <xdr:rowOff>23846</xdr:rowOff>
    </xdr:to>
    <xdr:pic>
      <xdr:nvPicPr>
        <xdr:cNvPr id="155" name="Рисунок 154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62775" y="10903324"/>
          <a:ext cx="13677" cy="236757"/>
        </a:xfrm>
        <a:prstGeom prst="rect">
          <a:avLst/>
        </a:prstGeom>
      </xdr:spPr>
    </xdr:pic>
    <xdr:clientData/>
  </xdr:twoCellAnchor>
  <xdr:twoCellAnchor>
    <xdr:from>
      <xdr:col>29</xdr:col>
      <xdr:colOff>4127500</xdr:colOff>
      <xdr:row>64</xdr:row>
      <xdr:rowOff>0</xdr:rowOff>
    </xdr:from>
    <xdr:to>
      <xdr:col>30</xdr:col>
      <xdr:colOff>21334</xdr:colOff>
      <xdr:row>65</xdr:row>
      <xdr:rowOff>23846</xdr:rowOff>
    </xdr:to>
    <xdr:pic>
      <xdr:nvPicPr>
        <xdr:cNvPr id="156" name="Рисунок 155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62775" y="10499912"/>
          <a:ext cx="13677" cy="427258"/>
        </a:xfrm>
        <a:prstGeom prst="rect">
          <a:avLst/>
        </a:prstGeom>
      </xdr:spPr>
    </xdr:pic>
    <xdr:clientData/>
  </xdr:twoCellAnchor>
  <xdr:twoCellAnchor>
    <xdr:from>
      <xdr:col>29</xdr:col>
      <xdr:colOff>4127500</xdr:colOff>
      <xdr:row>64</xdr:row>
      <xdr:rowOff>0</xdr:rowOff>
    </xdr:from>
    <xdr:to>
      <xdr:col>30</xdr:col>
      <xdr:colOff>21334</xdr:colOff>
      <xdr:row>65</xdr:row>
      <xdr:rowOff>23846</xdr:rowOff>
    </xdr:to>
    <xdr:pic>
      <xdr:nvPicPr>
        <xdr:cNvPr id="157" name="Рисунок 156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62775" y="10499912"/>
          <a:ext cx="13677" cy="427258"/>
        </a:xfrm>
        <a:prstGeom prst="rect">
          <a:avLst/>
        </a:prstGeom>
      </xdr:spPr>
    </xdr:pic>
    <xdr:clientData/>
  </xdr:twoCellAnchor>
  <xdr:twoCellAnchor>
    <xdr:from>
      <xdr:col>29</xdr:col>
      <xdr:colOff>4127500</xdr:colOff>
      <xdr:row>65</xdr:row>
      <xdr:rowOff>0</xdr:rowOff>
    </xdr:from>
    <xdr:to>
      <xdr:col>30</xdr:col>
      <xdr:colOff>21334</xdr:colOff>
      <xdr:row>66</xdr:row>
      <xdr:rowOff>23846</xdr:rowOff>
    </xdr:to>
    <xdr:pic>
      <xdr:nvPicPr>
        <xdr:cNvPr id="158" name="Рисунок 157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62775" y="10903324"/>
          <a:ext cx="13677" cy="236757"/>
        </a:xfrm>
        <a:prstGeom prst="rect">
          <a:avLst/>
        </a:prstGeom>
      </xdr:spPr>
    </xdr:pic>
    <xdr:clientData/>
  </xdr:twoCellAnchor>
  <xdr:twoCellAnchor>
    <xdr:from>
      <xdr:col>29</xdr:col>
      <xdr:colOff>4127500</xdr:colOff>
      <xdr:row>65</xdr:row>
      <xdr:rowOff>0</xdr:rowOff>
    </xdr:from>
    <xdr:to>
      <xdr:col>30</xdr:col>
      <xdr:colOff>21334</xdr:colOff>
      <xdr:row>66</xdr:row>
      <xdr:rowOff>23846</xdr:rowOff>
    </xdr:to>
    <xdr:pic>
      <xdr:nvPicPr>
        <xdr:cNvPr id="159" name="Рисунок 158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62775" y="10903324"/>
          <a:ext cx="13677" cy="236757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&#1056;&#1086;&#1084;&#1072;&#1085;/AppData/Roaming/Microsoft/Excel/&#1044;&#1077;&#1081;&#1089;&#1090;&#1074;&#1091;&#1102;&#1097;&#1072;&#1103;%20&#1082;&#1086;&#1083;&#1083;&#1077;&#1082;&#1094;&#1080;&#1103;%20&#1074;.&#1078;.%20&#1089;&#1077;&#1085;&#1090;%20(version%201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50"/>
  <sheetViews>
    <sheetView tabSelected="1" topLeftCell="B1" workbookViewId="0">
      <selection activeCell="I18" sqref="I18"/>
    </sheetView>
  </sheetViews>
  <sheetFormatPr defaultRowHeight="15" x14ac:dyDescent="0.25"/>
  <cols>
    <col min="1" max="1" width="18.5703125" customWidth="1"/>
    <col min="2" max="2" width="25.85546875" customWidth="1"/>
    <col min="4" max="4" width="18.7109375" customWidth="1"/>
    <col min="6" max="6" width="18.7109375" customWidth="1"/>
    <col min="7" max="7" width="25.7109375" customWidth="1"/>
    <col min="9" max="9" width="18.7109375" customWidth="1"/>
  </cols>
  <sheetData>
    <row r="1" spans="1:9" ht="21" x14ac:dyDescent="0.35">
      <c r="A1" s="497" t="s">
        <v>85</v>
      </c>
      <c r="B1" s="498"/>
      <c r="C1" s="498"/>
      <c r="D1" s="498"/>
      <c r="E1" s="498"/>
      <c r="F1" s="498"/>
      <c r="G1" s="498"/>
      <c r="H1" s="498"/>
      <c r="I1" s="498"/>
    </row>
    <row r="2" spans="1:9" ht="23.25" x14ac:dyDescent="0.35">
      <c r="A2" s="56"/>
      <c r="B2" s="57"/>
      <c r="C2" s="57"/>
      <c r="D2" s="57"/>
      <c r="E2" s="57"/>
      <c r="F2" s="57"/>
      <c r="G2" s="57"/>
      <c r="H2" s="57"/>
      <c r="I2" s="58"/>
    </row>
    <row r="3" spans="1:9" ht="15.75" x14ac:dyDescent="0.25">
      <c r="A3" s="499" t="s">
        <v>567</v>
      </c>
      <c r="B3" s="500"/>
      <c r="C3" s="500"/>
      <c r="D3" s="500"/>
      <c r="E3" s="500"/>
      <c r="F3" s="500"/>
      <c r="G3" s="500"/>
      <c r="H3" s="500"/>
      <c r="I3" s="500"/>
    </row>
    <row r="4" spans="1:9" ht="15.75" x14ac:dyDescent="0.25">
      <c r="A4" s="27" t="s">
        <v>33</v>
      </c>
      <c r="B4" s="27" t="s">
        <v>34</v>
      </c>
      <c r="C4" s="27" t="s">
        <v>35</v>
      </c>
      <c r="D4" s="27" t="s">
        <v>36</v>
      </c>
      <c r="E4" s="28"/>
      <c r="F4" s="27" t="s">
        <v>33</v>
      </c>
      <c r="G4" s="27"/>
      <c r="H4" s="27" t="s">
        <v>35</v>
      </c>
      <c r="I4" s="27" t="s">
        <v>36</v>
      </c>
    </row>
    <row r="5" spans="1:9" ht="15.75" x14ac:dyDescent="0.25">
      <c r="A5" s="27">
        <v>1003</v>
      </c>
      <c r="B5" s="27" t="s">
        <v>37</v>
      </c>
      <c r="C5" s="27" t="s">
        <v>38</v>
      </c>
      <c r="D5" s="29">
        <v>490</v>
      </c>
      <c r="E5" s="28"/>
      <c r="F5" s="27">
        <v>901</v>
      </c>
      <c r="G5" s="27" t="s">
        <v>68</v>
      </c>
      <c r="H5" s="27" t="s">
        <v>38</v>
      </c>
      <c r="I5" s="29">
        <v>680</v>
      </c>
    </row>
    <row r="6" spans="1:9" ht="15.75" x14ac:dyDescent="0.25">
      <c r="A6" s="27">
        <v>10</v>
      </c>
      <c r="B6" s="27"/>
      <c r="C6" s="27" t="s">
        <v>38</v>
      </c>
      <c r="D6" s="29">
        <v>680</v>
      </c>
      <c r="E6" s="28"/>
      <c r="F6" s="27">
        <v>9601</v>
      </c>
      <c r="G6" s="27" t="s">
        <v>39</v>
      </c>
      <c r="H6" s="27" t="s">
        <v>38</v>
      </c>
      <c r="I6" s="29">
        <v>680</v>
      </c>
    </row>
    <row r="7" spans="1:9" ht="15.75" x14ac:dyDescent="0.25">
      <c r="A7" s="27">
        <v>4020</v>
      </c>
      <c r="B7" s="27" t="s">
        <v>40</v>
      </c>
      <c r="C7" s="27" t="s">
        <v>38</v>
      </c>
      <c r="D7" s="29">
        <v>680</v>
      </c>
      <c r="E7" s="28"/>
      <c r="F7" s="27">
        <v>50</v>
      </c>
      <c r="G7" s="27" t="s">
        <v>41</v>
      </c>
      <c r="H7" s="27" t="s">
        <v>38</v>
      </c>
      <c r="I7" s="29">
        <v>680</v>
      </c>
    </row>
    <row r="8" spans="1:9" ht="15.75" x14ac:dyDescent="0.25">
      <c r="A8" s="27">
        <v>4197</v>
      </c>
      <c r="B8" s="27" t="s">
        <v>42</v>
      </c>
      <c r="C8" s="27" t="s">
        <v>38</v>
      </c>
      <c r="D8" s="29">
        <v>680</v>
      </c>
      <c r="E8" s="28"/>
      <c r="F8" s="27">
        <v>981</v>
      </c>
      <c r="G8" s="27" t="s">
        <v>86</v>
      </c>
      <c r="H8" s="27" t="s">
        <v>38</v>
      </c>
      <c r="I8" s="29">
        <v>680</v>
      </c>
    </row>
    <row r="9" spans="1:9" ht="15.75" x14ac:dyDescent="0.25">
      <c r="A9" s="27">
        <v>4620</v>
      </c>
      <c r="B9" s="27" t="s">
        <v>43</v>
      </c>
      <c r="C9" s="27" t="s">
        <v>38</v>
      </c>
      <c r="D9" s="29">
        <v>680</v>
      </c>
      <c r="E9" s="28"/>
      <c r="F9" s="27">
        <v>199</v>
      </c>
      <c r="G9" s="27" t="s">
        <v>44</v>
      </c>
      <c r="H9" s="27" t="s">
        <v>38</v>
      </c>
      <c r="I9" s="29">
        <v>680</v>
      </c>
    </row>
    <row r="10" spans="1:9" ht="15.75" x14ac:dyDescent="0.25">
      <c r="A10" s="27">
        <v>3001</v>
      </c>
      <c r="B10" s="27" t="s">
        <v>45</v>
      </c>
      <c r="C10" s="27" t="s">
        <v>38</v>
      </c>
      <c r="D10" s="29">
        <v>680</v>
      </c>
      <c r="E10" s="28"/>
      <c r="F10" s="27">
        <v>309</v>
      </c>
      <c r="G10" s="27" t="s">
        <v>46</v>
      </c>
      <c r="H10" s="27" t="s">
        <v>38</v>
      </c>
      <c r="I10" s="29">
        <v>680</v>
      </c>
    </row>
    <row r="11" spans="1:9" ht="15.75" x14ac:dyDescent="0.25">
      <c r="A11" s="27">
        <v>237</v>
      </c>
      <c r="B11" s="27" t="s">
        <v>87</v>
      </c>
      <c r="C11" s="27" t="s">
        <v>38</v>
      </c>
      <c r="D11" s="29">
        <v>680</v>
      </c>
      <c r="E11" s="28"/>
      <c r="F11" s="27">
        <v>518</v>
      </c>
      <c r="G11" s="27" t="s">
        <v>47</v>
      </c>
      <c r="H11" s="27" t="s">
        <v>38</v>
      </c>
      <c r="I11" s="29">
        <v>680</v>
      </c>
    </row>
    <row r="12" spans="1:9" ht="15.75" x14ac:dyDescent="0.25">
      <c r="A12" s="27">
        <v>502</v>
      </c>
      <c r="B12" s="27"/>
      <c r="C12" s="27" t="s">
        <v>38</v>
      </c>
      <c r="D12" s="29">
        <v>680</v>
      </c>
      <c r="E12" s="28"/>
      <c r="F12" s="27">
        <v>200</v>
      </c>
      <c r="G12" s="27" t="s">
        <v>88</v>
      </c>
      <c r="H12" s="27" t="s">
        <v>38</v>
      </c>
      <c r="I12" s="29">
        <v>680</v>
      </c>
    </row>
    <row r="13" spans="1:9" ht="15.75" x14ac:dyDescent="0.25">
      <c r="A13" s="27">
        <v>947</v>
      </c>
      <c r="B13" s="27"/>
      <c r="C13" s="27" t="s">
        <v>38</v>
      </c>
      <c r="D13" s="29">
        <v>680</v>
      </c>
      <c r="E13" s="28"/>
      <c r="F13" s="27">
        <v>571</v>
      </c>
      <c r="G13" s="27"/>
      <c r="H13" s="27" t="s">
        <v>38</v>
      </c>
      <c r="I13" s="29">
        <v>680</v>
      </c>
    </row>
    <row r="14" spans="1:9" ht="15.75" x14ac:dyDescent="0.25">
      <c r="A14" s="27">
        <v>2008</v>
      </c>
      <c r="B14" s="27" t="s">
        <v>48</v>
      </c>
      <c r="C14" s="27" t="s">
        <v>38</v>
      </c>
      <c r="D14" s="29">
        <v>680</v>
      </c>
      <c r="E14" s="28"/>
      <c r="F14" s="27">
        <v>117</v>
      </c>
      <c r="G14" s="27"/>
      <c r="H14" s="27" t="s">
        <v>38</v>
      </c>
      <c r="I14" s="29">
        <v>680</v>
      </c>
    </row>
    <row r="15" spans="1:9" ht="15.75" x14ac:dyDescent="0.25">
      <c r="A15" s="27">
        <v>490</v>
      </c>
      <c r="B15" s="27"/>
      <c r="C15" s="27" t="s">
        <v>38</v>
      </c>
      <c r="D15" s="29">
        <v>680</v>
      </c>
      <c r="E15" s="28"/>
      <c r="F15" s="27">
        <v>165</v>
      </c>
      <c r="G15" s="27"/>
      <c r="H15" s="27" t="s">
        <v>38</v>
      </c>
      <c r="I15" s="29">
        <v>680</v>
      </c>
    </row>
    <row r="16" spans="1:9" ht="15.75" x14ac:dyDescent="0.25">
      <c r="A16" s="27">
        <v>2001</v>
      </c>
      <c r="B16" s="27" t="s">
        <v>49</v>
      </c>
      <c r="C16" s="27" t="s">
        <v>38</v>
      </c>
      <c r="D16" s="29">
        <v>680</v>
      </c>
      <c r="E16" s="28"/>
      <c r="F16" s="27">
        <v>2303</v>
      </c>
      <c r="G16" s="27" t="s">
        <v>89</v>
      </c>
      <c r="H16" s="27" t="s">
        <v>38</v>
      </c>
      <c r="I16" s="29">
        <v>700</v>
      </c>
    </row>
    <row r="17" spans="1:9" ht="15.75" x14ac:dyDescent="0.25">
      <c r="A17" s="27">
        <v>7030</v>
      </c>
      <c r="B17" s="27" t="s">
        <v>50</v>
      </c>
      <c r="C17" s="27" t="s">
        <v>38</v>
      </c>
      <c r="D17" s="29">
        <v>680</v>
      </c>
      <c r="E17" s="28"/>
      <c r="F17" s="27">
        <v>2311</v>
      </c>
      <c r="G17" s="27"/>
      <c r="H17" s="27" t="s">
        <v>38</v>
      </c>
      <c r="I17" s="29">
        <v>700</v>
      </c>
    </row>
    <row r="18" spans="1:9" ht="15.75" x14ac:dyDescent="0.25">
      <c r="A18" s="27">
        <v>7144</v>
      </c>
      <c r="B18" s="27"/>
      <c r="C18" s="27" t="s">
        <v>38</v>
      </c>
      <c r="D18" s="29">
        <v>680</v>
      </c>
      <c r="E18" s="28"/>
      <c r="F18" s="27" t="s">
        <v>51</v>
      </c>
      <c r="G18" s="27" t="s">
        <v>37</v>
      </c>
      <c r="H18" s="27" t="s">
        <v>38</v>
      </c>
      <c r="I18" s="29">
        <v>765</v>
      </c>
    </row>
    <row r="19" spans="1:9" ht="15.75" x14ac:dyDescent="0.25">
      <c r="A19" s="27">
        <v>6008</v>
      </c>
      <c r="B19" s="27" t="s">
        <v>90</v>
      </c>
      <c r="C19" s="27" t="s">
        <v>38</v>
      </c>
      <c r="D19" s="29">
        <v>680</v>
      </c>
      <c r="E19" s="28"/>
      <c r="F19" s="27" t="s">
        <v>52</v>
      </c>
      <c r="G19" s="27"/>
      <c r="H19" s="27" t="s">
        <v>38</v>
      </c>
      <c r="I19" s="29">
        <v>765</v>
      </c>
    </row>
    <row r="20" spans="1:9" ht="15.75" x14ac:dyDescent="0.25">
      <c r="A20" s="27">
        <v>565</v>
      </c>
      <c r="B20" s="27"/>
      <c r="C20" s="27" t="s">
        <v>38</v>
      </c>
      <c r="D20" s="29">
        <v>680</v>
      </c>
      <c r="E20" s="28"/>
      <c r="F20" s="27" t="s">
        <v>54</v>
      </c>
      <c r="G20" s="27" t="s">
        <v>91</v>
      </c>
      <c r="H20" s="27" t="s">
        <v>38</v>
      </c>
      <c r="I20" s="29">
        <v>790</v>
      </c>
    </row>
    <row r="21" spans="1:9" ht="15.75" x14ac:dyDescent="0.25">
      <c r="A21" s="27">
        <v>604</v>
      </c>
      <c r="B21" s="27" t="s">
        <v>53</v>
      </c>
      <c r="C21" s="27" t="s">
        <v>38</v>
      </c>
      <c r="D21" s="29">
        <v>680</v>
      </c>
      <c r="E21" s="28"/>
      <c r="F21" s="27">
        <v>2307</v>
      </c>
      <c r="G21" s="27"/>
      <c r="H21" s="27" t="s">
        <v>38</v>
      </c>
      <c r="I21" s="29">
        <v>790</v>
      </c>
    </row>
    <row r="22" spans="1:9" ht="15.75" x14ac:dyDescent="0.25">
      <c r="A22" s="27"/>
      <c r="B22" s="27"/>
      <c r="C22" s="27"/>
      <c r="D22" s="29"/>
      <c r="E22" s="28"/>
      <c r="F22" s="27">
        <v>250048</v>
      </c>
      <c r="G22" s="27" t="s">
        <v>210</v>
      </c>
      <c r="H22" s="27" t="s">
        <v>38</v>
      </c>
      <c r="I22" s="29">
        <v>790</v>
      </c>
    </row>
    <row r="23" spans="1:9" ht="15.75" x14ac:dyDescent="0.25">
      <c r="A23" s="27">
        <v>491</v>
      </c>
      <c r="B23" s="27"/>
      <c r="C23" s="27" t="s">
        <v>38</v>
      </c>
      <c r="D23" s="29">
        <v>680</v>
      </c>
      <c r="E23" s="28"/>
      <c r="F23" s="27" t="s">
        <v>57</v>
      </c>
      <c r="G23" s="27"/>
      <c r="H23" s="27" t="s">
        <v>38</v>
      </c>
      <c r="I23" s="29">
        <v>1040</v>
      </c>
    </row>
    <row r="24" spans="1:9" ht="15.75" x14ac:dyDescent="0.25">
      <c r="A24" s="27">
        <v>776</v>
      </c>
      <c r="B24" s="27"/>
      <c r="C24" s="27" t="s">
        <v>38</v>
      </c>
      <c r="D24" s="29">
        <v>680</v>
      </c>
      <c r="E24" s="28"/>
      <c r="F24" s="27" t="s">
        <v>55</v>
      </c>
      <c r="G24" s="27"/>
      <c r="H24" s="27" t="s">
        <v>38</v>
      </c>
      <c r="I24" s="29">
        <v>1040</v>
      </c>
    </row>
    <row r="25" spans="1:9" ht="15.75" x14ac:dyDescent="0.25">
      <c r="A25" s="27">
        <v>6002</v>
      </c>
      <c r="B25" s="27" t="s">
        <v>56</v>
      </c>
      <c r="C25" s="27" t="s">
        <v>38</v>
      </c>
      <c r="D25" s="29">
        <v>680</v>
      </c>
      <c r="E25" s="28"/>
      <c r="F25" s="27" t="s">
        <v>58</v>
      </c>
      <c r="G25" s="27"/>
      <c r="H25" s="27" t="s">
        <v>38</v>
      </c>
      <c r="I25" s="29">
        <v>1100</v>
      </c>
    </row>
    <row r="26" spans="1:9" ht="15.75" x14ac:dyDescent="0.25">
      <c r="A26" s="27">
        <v>6011</v>
      </c>
      <c r="B26" s="27"/>
      <c r="C26" s="27" t="s">
        <v>38</v>
      </c>
      <c r="D26" s="29">
        <v>680</v>
      </c>
      <c r="E26" s="28"/>
      <c r="F26" s="27" t="s">
        <v>59</v>
      </c>
      <c r="G26" s="27"/>
      <c r="H26" s="27" t="s">
        <v>38</v>
      </c>
      <c r="I26" s="29">
        <v>1100</v>
      </c>
    </row>
    <row r="27" spans="1:9" ht="15.75" x14ac:dyDescent="0.25">
      <c r="A27" s="27">
        <v>303</v>
      </c>
      <c r="B27" s="27" t="s">
        <v>60</v>
      </c>
      <c r="C27" s="27" t="s">
        <v>38</v>
      </c>
      <c r="D27" s="29">
        <v>680</v>
      </c>
      <c r="E27" s="28"/>
      <c r="F27" s="27" t="s">
        <v>61</v>
      </c>
      <c r="G27" s="27"/>
      <c r="H27" s="27" t="s">
        <v>38</v>
      </c>
      <c r="I27" s="29">
        <v>1100</v>
      </c>
    </row>
    <row r="28" spans="1:9" ht="15.75" x14ac:dyDescent="0.25">
      <c r="A28" s="27">
        <v>5032</v>
      </c>
      <c r="B28" s="27"/>
      <c r="C28" s="27" t="s">
        <v>38</v>
      </c>
      <c r="D28" s="29">
        <v>680</v>
      </c>
      <c r="E28" s="28"/>
      <c r="F28" s="27">
        <v>6040006</v>
      </c>
      <c r="G28" s="27" t="s">
        <v>69</v>
      </c>
      <c r="H28" s="27" t="s">
        <v>38</v>
      </c>
      <c r="I28" s="29">
        <v>1240</v>
      </c>
    </row>
    <row r="29" spans="1:9" ht="15.75" x14ac:dyDescent="0.25">
      <c r="A29" s="27">
        <v>7162</v>
      </c>
      <c r="B29" s="27"/>
      <c r="C29" s="27" t="s">
        <v>38</v>
      </c>
      <c r="D29" s="29">
        <v>680</v>
      </c>
      <c r="E29" s="28"/>
      <c r="F29" s="27">
        <v>6040008</v>
      </c>
      <c r="G29" s="27" t="s">
        <v>69</v>
      </c>
      <c r="H29" s="27" t="s">
        <v>38</v>
      </c>
      <c r="I29" s="29">
        <v>1240</v>
      </c>
    </row>
    <row r="30" spans="1:9" ht="15.75" x14ac:dyDescent="0.25">
      <c r="A30" s="27">
        <v>834</v>
      </c>
      <c r="B30" s="27" t="s">
        <v>63</v>
      </c>
      <c r="C30" s="27" t="s">
        <v>38</v>
      </c>
      <c r="D30" s="29">
        <v>680</v>
      </c>
      <c r="E30" s="28"/>
      <c r="F30" s="27">
        <v>6040010</v>
      </c>
      <c r="G30" s="27" t="s">
        <v>69</v>
      </c>
      <c r="H30" s="27" t="s">
        <v>38</v>
      </c>
      <c r="I30" s="29">
        <v>1240</v>
      </c>
    </row>
    <row r="31" spans="1:9" ht="15.75" x14ac:dyDescent="0.25">
      <c r="A31" s="27">
        <v>8020</v>
      </c>
      <c r="B31" s="27" t="s">
        <v>65</v>
      </c>
      <c r="C31" s="27" t="s">
        <v>38</v>
      </c>
      <c r="D31" s="29">
        <v>680</v>
      </c>
      <c r="E31" s="28"/>
      <c r="F31" s="27">
        <v>6040015</v>
      </c>
      <c r="G31" s="27" t="s">
        <v>69</v>
      </c>
      <c r="H31" s="27" t="s">
        <v>38</v>
      </c>
      <c r="I31" s="29">
        <v>1240</v>
      </c>
    </row>
    <row r="32" spans="1:9" ht="15.75" x14ac:dyDescent="0.25">
      <c r="A32" s="27">
        <v>168</v>
      </c>
      <c r="B32" s="27" t="s">
        <v>91</v>
      </c>
      <c r="C32" s="27" t="s">
        <v>38</v>
      </c>
      <c r="D32" s="29">
        <v>680</v>
      </c>
      <c r="E32" s="28"/>
      <c r="F32" s="27">
        <v>6060003</v>
      </c>
      <c r="G32" s="27" t="s">
        <v>69</v>
      </c>
      <c r="H32" s="27" t="s">
        <v>38</v>
      </c>
      <c r="I32" s="29">
        <v>1240</v>
      </c>
    </row>
    <row r="34" spans="1:9" x14ac:dyDescent="0.25">
      <c r="A34" s="30" t="s">
        <v>70</v>
      </c>
      <c r="B34" s="30"/>
      <c r="C34" s="30"/>
      <c r="D34" s="30"/>
      <c r="E34" s="30"/>
      <c r="F34" s="30"/>
      <c r="G34" s="30"/>
      <c r="H34" s="30"/>
      <c r="I34" s="30"/>
    </row>
    <row r="35" spans="1:9" x14ac:dyDescent="0.25">
      <c r="A35" s="30" t="s">
        <v>71</v>
      </c>
      <c r="B35" s="31"/>
      <c r="C35" s="31"/>
      <c r="D35" s="31"/>
      <c r="E35" s="31"/>
      <c r="F35" s="31"/>
      <c r="G35" s="31"/>
      <c r="H35" s="31"/>
      <c r="I35" s="31"/>
    </row>
    <row r="36" spans="1:9" x14ac:dyDescent="0.25">
      <c r="A36" s="30" t="s">
        <v>72</v>
      </c>
      <c r="B36" s="31"/>
      <c r="C36" s="31"/>
      <c r="D36" s="31"/>
      <c r="E36" s="31"/>
      <c r="F36" s="32"/>
      <c r="G36" s="501" t="s">
        <v>73</v>
      </c>
      <c r="H36" s="502"/>
      <c r="I36" s="503"/>
    </row>
    <row r="37" spans="1:9" x14ac:dyDescent="0.25">
      <c r="A37" s="33" t="s">
        <v>74</v>
      </c>
      <c r="B37" s="31"/>
      <c r="C37" s="31"/>
      <c r="D37" s="31"/>
      <c r="E37" s="31"/>
      <c r="F37" s="31"/>
      <c r="G37" s="34"/>
      <c r="H37" s="35" t="s">
        <v>75</v>
      </c>
      <c r="I37" s="35" t="s">
        <v>76</v>
      </c>
    </row>
    <row r="38" spans="1:9" x14ac:dyDescent="0.25">
      <c r="A38" s="33" t="s">
        <v>96</v>
      </c>
      <c r="E38" s="36"/>
      <c r="G38" s="37" t="s">
        <v>77</v>
      </c>
      <c r="H38" s="38">
        <v>0.35</v>
      </c>
      <c r="I38" s="38">
        <v>2</v>
      </c>
    </row>
    <row r="39" spans="1:9" x14ac:dyDescent="0.25">
      <c r="A39" s="33" t="s">
        <v>97</v>
      </c>
      <c r="B39" s="39"/>
      <c r="C39" s="39"/>
      <c r="D39" s="36"/>
      <c r="E39" s="40"/>
      <c r="F39" s="40"/>
      <c r="G39" s="37" t="s">
        <v>78</v>
      </c>
      <c r="H39" s="38">
        <v>0.3</v>
      </c>
      <c r="I39" s="38">
        <v>2.2999999999999998</v>
      </c>
    </row>
    <row r="40" spans="1:9" x14ac:dyDescent="0.25">
      <c r="A40" s="33" t="s">
        <v>98</v>
      </c>
      <c r="B40" s="41"/>
      <c r="C40" s="36"/>
      <c r="D40" s="42"/>
      <c r="E40" s="42"/>
      <c r="F40" s="42"/>
      <c r="G40" s="37" t="s">
        <v>79</v>
      </c>
      <c r="H40" s="38" t="s">
        <v>80</v>
      </c>
      <c r="I40" s="38">
        <v>4</v>
      </c>
    </row>
    <row r="41" spans="1:9" x14ac:dyDescent="0.25">
      <c r="A41" s="45" t="s">
        <v>99</v>
      </c>
      <c r="B41" s="41"/>
      <c r="C41" s="36"/>
      <c r="D41" s="42"/>
      <c r="E41" s="42"/>
      <c r="F41" s="42"/>
      <c r="G41" s="43"/>
      <c r="H41" s="44"/>
      <c r="I41" s="44"/>
    </row>
    <row r="42" spans="1:9" x14ac:dyDescent="0.25">
      <c r="A42" s="30" t="s">
        <v>424</v>
      </c>
      <c r="B42" s="41"/>
      <c r="C42" s="36" t="s">
        <v>426</v>
      </c>
      <c r="D42" s="42"/>
      <c r="E42" s="42"/>
      <c r="F42" s="42"/>
      <c r="G42" s="43"/>
      <c r="H42" s="44"/>
      <c r="I42" s="44"/>
    </row>
    <row r="43" spans="1:9" x14ac:dyDescent="0.25">
      <c r="A43" s="30" t="s">
        <v>425</v>
      </c>
      <c r="B43" s="41"/>
      <c r="C43" s="36" t="s">
        <v>427</v>
      </c>
      <c r="D43" s="42"/>
      <c r="E43" s="42"/>
      <c r="F43" s="42"/>
      <c r="G43" s="43"/>
      <c r="H43" s="44"/>
      <c r="I43" s="44"/>
    </row>
    <row r="44" spans="1:9" x14ac:dyDescent="0.25">
      <c r="A44" s="45" t="s">
        <v>92</v>
      </c>
      <c r="B44" s="46"/>
      <c r="C44" s="36"/>
      <c r="D44" s="42"/>
      <c r="E44" s="42"/>
      <c r="F44" s="42"/>
    </row>
    <row r="45" spans="1:9" x14ac:dyDescent="0.25">
      <c r="A45" s="45" t="s">
        <v>395</v>
      </c>
      <c r="B45" s="46"/>
      <c r="C45" s="36"/>
      <c r="D45" s="42"/>
      <c r="E45" s="42"/>
      <c r="F45" s="42"/>
    </row>
    <row r="46" spans="1:9" x14ac:dyDescent="0.25">
      <c r="A46" s="361" t="s">
        <v>396</v>
      </c>
      <c r="B46" s="362"/>
      <c r="C46" s="36"/>
      <c r="D46" s="42"/>
      <c r="E46" s="42"/>
      <c r="F46" s="42"/>
    </row>
    <row r="47" spans="1:9" x14ac:dyDescent="0.25">
      <c r="A47" s="361" t="s">
        <v>397</v>
      </c>
      <c r="B47" s="362"/>
      <c r="C47" s="36"/>
      <c r="I47" s="47"/>
    </row>
    <row r="48" spans="1:9" ht="15.75" x14ac:dyDescent="0.25">
      <c r="A48" s="363" t="s">
        <v>398</v>
      </c>
      <c r="B48" s="23"/>
      <c r="C48" s="11"/>
    </row>
    <row r="50" spans="1:8" x14ac:dyDescent="0.25">
      <c r="A50" s="504" t="s">
        <v>81</v>
      </c>
      <c r="B50" s="504"/>
      <c r="C50" s="504"/>
      <c r="D50" s="504"/>
      <c r="E50" s="504"/>
      <c r="F50" s="504"/>
      <c r="G50" s="504"/>
      <c r="H50" s="504"/>
    </row>
  </sheetData>
  <mergeCells count="4">
    <mergeCell ref="A1:I1"/>
    <mergeCell ref="A3:I3"/>
    <mergeCell ref="G36:I36"/>
    <mergeCell ref="A50:H50"/>
  </mergeCells>
  <pageMargins left="0.7" right="0.7" top="0.75" bottom="0.75" header="0.3" footer="0.3"/>
  <pageSetup paperSize="9" scale="71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G124"/>
  <sheetViews>
    <sheetView topLeftCell="A18" zoomScale="90" zoomScaleNormal="90" workbookViewId="0">
      <selection activeCell="J111" sqref="I108:J111"/>
    </sheetView>
  </sheetViews>
  <sheetFormatPr defaultRowHeight="15" x14ac:dyDescent="0.25"/>
  <cols>
    <col min="1" max="1" width="3.7109375" customWidth="1"/>
    <col min="2" max="2" width="37" customWidth="1"/>
    <col min="3" max="3" width="11.5703125" customWidth="1"/>
  </cols>
  <sheetData>
    <row r="1" spans="1:33" ht="18" x14ac:dyDescent="0.25">
      <c r="A1" s="527" t="s">
        <v>132</v>
      </c>
      <c r="B1" s="527"/>
      <c r="C1" s="527"/>
      <c r="D1" s="527"/>
      <c r="E1" s="527"/>
      <c r="F1" s="527"/>
      <c r="G1" s="527"/>
      <c r="H1" s="527"/>
      <c r="I1" s="527"/>
      <c r="J1" s="527"/>
      <c r="K1" s="527"/>
      <c r="L1" s="527"/>
      <c r="M1" s="527"/>
      <c r="N1" s="527"/>
      <c r="O1" s="527"/>
      <c r="P1" s="527"/>
      <c r="Q1" s="527"/>
      <c r="R1" s="527"/>
      <c r="S1" s="527"/>
      <c r="T1" s="527"/>
      <c r="U1" s="527"/>
      <c r="V1" s="527"/>
    </row>
    <row r="2" spans="1:33" ht="21" x14ac:dyDescent="0.35">
      <c r="Q2" s="497"/>
      <c r="R2" s="497"/>
    </row>
    <row r="3" spans="1:33" ht="16.5" thickBot="1" x14ac:dyDescent="0.3">
      <c r="B3" s="651" t="s">
        <v>409</v>
      </c>
      <c r="C3" s="602"/>
      <c r="D3" s="602"/>
      <c r="E3" s="602"/>
      <c r="F3" s="602"/>
      <c r="G3" s="602"/>
      <c r="H3" s="602"/>
      <c r="I3" s="602"/>
      <c r="J3" s="602"/>
      <c r="K3" s="602"/>
      <c r="L3" s="602"/>
      <c r="M3" s="602"/>
      <c r="N3" s="602"/>
      <c r="O3" s="602"/>
      <c r="P3" s="602"/>
      <c r="Q3" s="602"/>
      <c r="R3" s="602"/>
    </row>
    <row r="4" spans="1:33" ht="25.5" customHeight="1" thickBot="1" x14ac:dyDescent="0.3">
      <c r="A4" s="565"/>
      <c r="B4" s="532" t="s">
        <v>1</v>
      </c>
      <c r="C4" s="652" t="s">
        <v>2</v>
      </c>
      <c r="D4" s="625"/>
      <c r="E4" s="625"/>
      <c r="F4" s="625"/>
      <c r="G4" s="625"/>
      <c r="H4" s="625"/>
      <c r="I4" s="625"/>
      <c r="J4" s="625"/>
      <c r="K4" s="625"/>
      <c r="L4" s="625"/>
      <c r="M4" s="625"/>
      <c r="N4" s="625"/>
      <c r="O4" s="625"/>
      <c r="P4" s="625"/>
      <c r="Q4" s="625"/>
      <c r="R4" s="625"/>
      <c r="S4" s="625"/>
      <c r="T4" s="625"/>
      <c r="U4" s="625"/>
      <c r="V4" s="625"/>
      <c r="W4" s="625"/>
      <c r="X4" s="625"/>
      <c r="Y4" s="625"/>
      <c r="Z4" s="625"/>
      <c r="AA4" s="625"/>
      <c r="AB4" s="625"/>
      <c r="AC4" s="625"/>
      <c r="AD4" s="626"/>
      <c r="AE4" s="591" t="s">
        <v>380</v>
      </c>
      <c r="AF4" s="592"/>
    </row>
    <row r="5" spans="1:33" ht="26.25" thickBot="1" x14ac:dyDescent="0.3">
      <c r="A5" s="566"/>
      <c r="B5" s="533"/>
      <c r="C5" s="272">
        <v>0.3</v>
      </c>
      <c r="D5" s="222">
        <v>0.4</v>
      </c>
      <c r="E5" s="222">
        <v>0.5</v>
      </c>
      <c r="F5" s="222">
        <v>0.6</v>
      </c>
      <c r="G5" s="222">
        <v>0.7</v>
      </c>
      <c r="H5" s="222">
        <v>0.8</v>
      </c>
      <c r="I5" s="222">
        <v>0.9</v>
      </c>
      <c r="J5" s="222">
        <v>1</v>
      </c>
      <c r="K5" s="222">
        <v>1.1000000000000001</v>
      </c>
      <c r="L5" s="222">
        <v>1.2</v>
      </c>
      <c r="M5" s="222">
        <v>1.3</v>
      </c>
      <c r="N5" s="222">
        <v>1.4</v>
      </c>
      <c r="O5" s="222">
        <v>1.5</v>
      </c>
      <c r="P5" s="222">
        <v>1.6</v>
      </c>
      <c r="Q5" s="222">
        <v>1.7</v>
      </c>
      <c r="R5" s="222">
        <v>1.8</v>
      </c>
      <c r="S5" s="222">
        <v>1.9</v>
      </c>
      <c r="T5" s="222">
        <v>2</v>
      </c>
      <c r="U5" s="222">
        <v>2.1</v>
      </c>
      <c r="V5" s="222">
        <v>2.2000000000000002</v>
      </c>
      <c r="W5" s="222">
        <v>2.2999999999999998</v>
      </c>
      <c r="X5" s="222">
        <v>2.4</v>
      </c>
      <c r="Y5" s="223">
        <v>2.5</v>
      </c>
      <c r="Z5" s="223">
        <v>2.6</v>
      </c>
      <c r="AA5" s="223">
        <v>2.7</v>
      </c>
      <c r="AB5" s="223">
        <v>2.8</v>
      </c>
      <c r="AC5" s="223">
        <v>2.9</v>
      </c>
      <c r="AD5" s="223">
        <v>3</v>
      </c>
      <c r="AE5" s="265" t="s">
        <v>296</v>
      </c>
      <c r="AF5" s="258" t="s">
        <v>381</v>
      </c>
      <c r="AG5" s="373"/>
    </row>
    <row r="6" spans="1:33" ht="16.5" thickBot="1" x14ac:dyDescent="0.3">
      <c r="A6" s="259">
        <v>0</v>
      </c>
      <c r="B6" s="248" t="s">
        <v>376</v>
      </c>
      <c r="C6" s="276">
        <f>J6*0.3</f>
        <v>819.3</v>
      </c>
      <c r="D6" s="276">
        <f>J6*0.4</f>
        <v>1092.4000000000001</v>
      </c>
      <c r="E6" s="276">
        <f>J6*0.5</f>
        <v>1365.5</v>
      </c>
      <c r="F6" s="276">
        <f>J6*0.6</f>
        <v>1638.6</v>
      </c>
      <c r="G6" s="276">
        <f>J6*0.7</f>
        <v>1911.6999999999998</v>
      </c>
      <c r="H6" s="276">
        <f>J6*0.8</f>
        <v>2184.8000000000002</v>
      </c>
      <c r="I6" s="276">
        <v>1529</v>
      </c>
      <c r="J6" s="222">
        <v>2731</v>
      </c>
      <c r="K6" s="276">
        <f>J6*1.1</f>
        <v>3004.1000000000004</v>
      </c>
      <c r="L6" s="276">
        <f>J6*1.2</f>
        <v>3277.2</v>
      </c>
      <c r="M6" s="276">
        <f>J6*1.3</f>
        <v>3550.3</v>
      </c>
      <c r="N6" s="276">
        <f>J6*1.4</f>
        <v>3823.3999999999996</v>
      </c>
      <c r="O6" s="276">
        <f>J6*1.5</f>
        <v>4096.5</v>
      </c>
      <c r="P6" s="276">
        <f>J6*1.6</f>
        <v>4369.6000000000004</v>
      </c>
      <c r="Q6" s="276">
        <f>J6*1.7</f>
        <v>4642.7</v>
      </c>
      <c r="R6" s="276">
        <f>J6*1.8</f>
        <v>4915.8</v>
      </c>
      <c r="S6" s="276">
        <f>J6*1.9</f>
        <v>5188.8999999999996</v>
      </c>
      <c r="T6" s="276">
        <f>J6*2</f>
        <v>5462</v>
      </c>
      <c r="U6" s="276">
        <f>J6*2.1</f>
        <v>5735.1</v>
      </c>
      <c r="V6" s="276">
        <f>J6*2.2</f>
        <v>6008.2000000000007</v>
      </c>
      <c r="W6" s="276">
        <f>J6*2.3</f>
        <v>6281.2999999999993</v>
      </c>
      <c r="X6" s="276">
        <f>J6*2.4</f>
        <v>6554.4</v>
      </c>
      <c r="Y6" s="145">
        <f>J6*2.5</f>
        <v>6827.5</v>
      </c>
      <c r="Z6" s="145">
        <f t="shared" ref="Z6:AD21" si="0">K6*2.5</f>
        <v>7510.2500000000009</v>
      </c>
      <c r="AA6" s="145">
        <f t="shared" si="0"/>
        <v>8193</v>
      </c>
      <c r="AB6" s="145">
        <f t="shared" si="0"/>
        <v>8875.75</v>
      </c>
      <c r="AC6" s="145">
        <f t="shared" si="0"/>
        <v>9558.5</v>
      </c>
      <c r="AD6" s="145">
        <f t="shared" si="0"/>
        <v>10241.25</v>
      </c>
      <c r="AE6" s="266" t="s">
        <v>352</v>
      </c>
      <c r="AF6" s="277" t="s">
        <v>353</v>
      </c>
    </row>
    <row r="7" spans="1:33" ht="15.75" x14ac:dyDescent="0.25">
      <c r="A7" s="518">
        <v>1</v>
      </c>
      <c r="B7" s="252" t="s">
        <v>179</v>
      </c>
      <c r="C7" s="126">
        <f t="shared" ref="C7:C113" si="1">J7*0.3</f>
        <v>926.4</v>
      </c>
      <c r="D7" s="126">
        <f t="shared" ref="D7:D113" si="2">J7*0.4</f>
        <v>1235.2</v>
      </c>
      <c r="E7" s="126">
        <f t="shared" ref="E7:E113" si="3">J7*0.5</f>
        <v>1544</v>
      </c>
      <c r="F7" s="126">
        <f t="shared" ref="F7:F113" si="4">J7*0.6</f>
        <v>1852.8</v>
      </c>
      <c r="G7" s="126">
        <f t="shared" ref="G7:G113" si="5">J7*0.7</f>
        <v>2161.6</v>
      </c>
      <c r="H7" s="126">
        <f>J7*0.8</f>
        <v>2470.4</v>
      </c>
      <c r="I7" s="126">
        <f t="shared" ref="I7:I113" si="6">J7*0.9</f>
        <v>2779.2000000000003</v>
      </c>
      <c r="J7" s="369">
        <v>3088</v>
      </c>
      <c r="K7" s="126">
        <f t="shared" ref="K7:K113" si="7">J7*1.1</f>
        <v>3396.8</v>
      </c>
      <c r="L7" s="126">
        <f t="shared" ref="L7:L113" si="8">J7*1.2</f>
        <v>3705.6</v>
      </c>
      <c r="M7" s="126">
        <f t="shared" ref="M7:M113" si="9">J7*1.3</f>
        <v>4014.4</v>
      </c>
      <c r="N7" s="126">
        <f t="shared" ref="N7:N113" si="10">J7*1.4</f>
        <v>4323.2</v>
      </c>
      <c r="O7" s="126">
        <f t="shared" ref="O7:O113" si="11">J7*1.5</f>
        <v>4632</v>
      </c>
      <c r="P7" s="126">
        <f>J7*1.6</f>
        <v>4940.8</v>
      </c>
      <c r="Q7" s="126">
        <f>J7*1.7</f>
        <v>5249.5999999999995</v>
      </c>
      <c r="R7" s="126">
        <f>J7*1.8</f>
        <v>5558.4000000000005</v>
      </c>
      <c r="S7" s="126">
        <f t="shared" ref="S7:S77" si="12">J7*1.9</f>
        <v>5867.2</v>
      </c>
      <c r="T7" s="126">
        <f t="shared" ref="T7:T77" si="13">J7*2</f>
        <v>6176</v>
      </c>
      <c r="U7" s="126">
        <f t="shared" ref="U7:U77" si="14">J7*2.1</f>
        <v>6484.8</v>
      </c>
      <c r="V7" s="126">
        <f t="shared" ref="V7:V77" si="15">J7*2.2</f>
        <v>6793.6</v>
      </c>
      <c r="W7" s="126">
        <f t="shared" ref="W7:W77" si="16">J7*2.3</f>
        <v>7102.4</v>
      </c>
      <c r="X7" s="126">
        <f t="shared" ref="X7:X77" si="17">J7*2.4</f>
        <v>7411.2</v>
      </c>
      <c r="Y7" s="127">
        <f t="shared" ref="Y7:Y77" si="18">J7*2.5</f>
        <v>7720</v>
      </c>
      <c r="Z7" s="127">
        <f t="shared" si="0"/>
        <v>8492</v>
      </c>
      <c r="AA7" s="127">
        <f t="shared" si="0"/>
        <v>9264</v>
      </c>
      <c r="AB7" s="127">
        <f t="shared" si="0"/>
        <v>10036</v>
      </c>
      <c r="AC7" s="127">
        <f t="shared" si="0"/>
        <v>10808</v>
      </c>
      <c r="AD7" s="127">
        <f t="shared" si="0"/>
        <v>11580</v>
      </c>
      <c r="AE7" s="267" t="s">
        <v>352</v>
      </c>
      <c r="AF7" s="261" t="s">
        <v>353</v>
      </c>
    </row>
    <row r="8" spans="1:33" ht="15.75" x14ac:dyDescent="0.25">
      <c r="A8" s="519"/>
      <c r="B8" s="250" t="s">
        <v>180</v>
      </c>
      <c r="C8" s="238">
        <f t="shared" si="1"/>
        <v>926.4</v>
      </c>
      <c r="D8" s="238">
        <f t="shared" si="2"/>
        <v>1235.2</v>
      </c>
      <c r="E8" s="238">
        <f t="shared" si="3"/>
        <v>1544</v>
      </c>
      <c r="F8" s="238">
        <f t="shared" si="4"/>
        <v>1852.8</v>
      </c>
      <c r="G8" s="238">
        <f t="shared" si="5"/>
        <v>2161.6</v>
      </c>
      <c r="H8" s="238">
        <f t="shared" ref="H8:H103" si="19">J8*0.8</f>
        <v>2470.4</v>
      </c>
      <c r="I8" s="238">
        <f t="shared" si="6"/>
        <v>2779.2000000000003</v>
      </c>
      <c r="J8" s="382">
        <v>3088</v>
      </c>
      <c r="K8" s="238">
        <f t="shared" si="7"/>
        <v>3396.8</v>
      </c>
      <c r="L8" s="238">
        <f t="shared" si="8"/>
        <v>3705.6</v>
      </c>
      <c r="M8" s="238">
        <f t="shared" si="9"/>
        <v>4014.4</v>
      </c>
      <c r="N8" s="238">
        <f t="shared" si="10"/>
        <v>4323.2</v>
      </c>
      <c r="O8" s="238">
        <f t="shared" si="11"/>
        <v>4632</v>
      </c>
      <c r="P8" s="238">
        <f t="shared" ref="P8:P35" si="20">J8*1.6</f>
        <v>4940.8</v>
      </c>
      <c r="Q8" s="238">
        <f t="shared" ref="Q8:Q35" si="21">J8*1.7</f>
        <v>5249.5999999999995</v>
      </c>
      <c r="R8" s="238">
        <f t="shared" ref="R8:R35" si="22">J8*1.8</f>
        <v>5558.4000000000005</v>
      </c>
      <c r="S8" s="238">
        <f t="shared" si="12"/>
        <v>5867.2</v>
      </c>
      <c r="T8" s="238">
        <f t="shared" si="13"/>
        <v>6176</v>
      </c>
      <c r="U8" s="238">
        <f t="shared" si="14"/>
        <v>6484.8</v>
      </c>
      <c r="V8" s="238">
        <f t="shared" si="15"/>
        <v>6793.6</v>
      </c>
      <c r="W8" s="238">
        <f t="shared" si="16"/>
        <v>7102.4</v>
      </c>
      <c r="X8" s="238">
        <f t="shared" si="17"/>
        <v>7411.2</v>
      </c>
      <c r="Y8" s="254">
        <f t="shared" si="18"/>
        <v>7720</v>
      </c>
      <c r="Z8" s="254">
        <f t="shared" si="0"/>
        <v>8492</v>
      </c>
      <c r="AA8" s="254">
        <f t="shared" si="0"/>
        <v>9264</v>
      </c>
      <c r="AB8" s="254">
        <f t="shared" si="0"/>
        <v>10036</v>
      </c>
      <c r="AC8" s="254">
        <f t="shared" si="0"/>
        <v>10808</v>
      </c>
      <c r="AD8" s="254">
        <f t="shared" si="0"/>
        <v>11580</v>
      </c>
      <c r="AE8" s="268" t="s">
        <v>352</v>
      </c>
      <c r="AF8" s="262" t="s">
        <v>353</v>
      </c>
    </row>
    <row r="9" spans="1:33" ht="15.75" x14ac:dyDescent="0.25">
      <c r="A9" s="519"/>
      <c r="B9" s="250" t="s">
        <v>139</v>
      </c>
      <c r="C9" s="238">
        <f t="shared" si="1"/>
        <v>926.4</v>
      </c>
      <c r="D9" s="238">
        <f t="shared" si="2"/>
        <v>1235.2</v>
      </c>
      <c r="E9" s="238">
        <f t="shared" si="3"/>
        <v>1544</v>
      </c>
      <c r="F9" s="238">
        <f t="shared" si="4"/>
        <v>1852.8</v>
      </c>
      <c r="G9" s="238">
        <f t="shared" si="5"/>
        <v>2161.6</v>
      </c>
      <c r="H9" s="238">
        <f t="shared" si="19"/>
        <v>2470.4</v>
      </c>
      <c r="I9" s="238">
        <f t="shared" si="6"/>
        <v>2779.2000000000003</v>
      </c>
      <c r="J9" s="382">
        <v>3088</v>
      </c>
      <c r="K9" s="238">
        <f t="shared" si="7"/>
        <v>3396.8</v>
      </c>
      <c r="L9" s="238">
        <f t="shared" si="8"/>
        <v>3705.6</v>
      </c>
      <c r="M9" s="238">
        <f t="shared" si="9"/>
        <v>4014.4</v>
      </c>
      <c r="N9" s="238">
        <f t="shared" si="10"/>
        <v>4323.2</v>
      </c>
      <c r="O9" s="238">
        <f t="shared" si="11"/>
        <v>4632</v>
      </c>
      <c r="P9" s="238">
        <f t="shared" si="20"/>
        <v>4940.8</v>
      </c>
      <c r="Q9" s="238">
        <f t="shared" si="21"/>
        <v>5249.5999999999995</v>
      </c>
      <c r="R9" s="238">
        <f t="shared" si="22"/>
        <v>5558.4000000000005</v>
      </c>
      <c r="S9" s="238">
        <f t="shared" si="12"/>
        <v>5867.2</v>
      </c>
      <c r="T9" s="238">
        <f t="shared" si="13"/>
        <v>6176</v>
      </c>
      <c r="U9" s="238">
        <f t="shared" si="14"/>
        <v>6484.8</v>
      </c>
      <c r="V9" s="238">
        <f t="shared" si="15"/>
        <v>6793.6</v>
      </c>
      <c r="W9" s="238">
        <f t="shared" si="16"/>
        <v>7102.4</v>
      </c>
      <c r="X9" s="238">
        <f t="shared" si="17"/>
        <v>7411.2</v>
      </c>
      <c r="Y9" s="254">
        <f t="shared" si="18"/>
        <v>7720</v>
      </c>
      <c r="Z9" s="254">
        <f t="shared" si="0"/>
        <v>8492</v>
      </c>
      <c r="AA9" s="254">
        <f t="shared" si="0"/>
        <v>9264</v>
      </c>
      <c r="AB9" s="254">
        <f t="shared" si="0"/>
        <v>10036</v>
      </c>
      <c r="AC9" s="254">
        <f t="shared" si="0"/>
        <v>10808</v>
      </c>
      <c r="AD9" s="254">
        <f t="shared" si="0"/>
        <v>11580</v>
      </c>
      <c r="AE9" s="268" t="s">
        <v>352</v>
      </c>
      <c r="AF9" s="262" t="s">
        <v>354</v>
      </c>
    </row>
    <row r="10" spans="1:33" ht="15.75" x14ac:dyDescent="0.25">
      <c r="A10" s="519"/>
      <c r="B10" s="250" t="s">
        <v>140</v>
      </c>
      <c r="C10" s="238">
        <f t="shared" si="1"/>
        <v>926.4</v>
      </c>
      <c r="D10" s="238">
        <f t="shared" si="2"/>
        <v>1235.2</v>
      </c>
      <c r="E10" s="238">
        <f t="shared" si="3"/>
        <v>1544</v>
      </c>
      <c r="F10" s="238">
        <f t="shared" si="4"/>
        <v>1852.8</v>
      </c>
      <c r="G10" s="238">
        <f t="shared" si="5"/>
        <v>2161.6</v>
      </c>
      <c r="H10" s="238">
        <f t="shared" si="19"/>
        <v>2470.4</v>
      </c>
      <c r="I10" s="238">
        <f t="shared" si="6"/>
        <v>2779.2000000000003</v>
      </c>
      <c r="J10" s="382">
        <v>3088</v>
      </c>
      <c r="K10" s="238">
        <f t="shared" si="7"/>
        <v>3396.8</v>
      </c>
      <c r="L10" s="238">
        <f t="shared" si="8"/>
        <v>3705.6</v>
      </c>
      <c r="M10" s="238">
        <f t="shared" si="9"/>
        <v>4014.4</v>
      </c>
      <c r="N10" s="238">
        <f t="shared" si="10"/>
        <v>4323.2</v>
      </c>
      <c r="O10" s="238">
        <f t="shared" si="11"/>
        <v>4632</v>
      </c>
      <c r="P10" s="238">
        <f t="shared" si="20"/>
        <v>4940.8</v>
      </c>
      <c r="Q10" s="238">
        <f t="shared" si="21"/>
        <v>5249.5999999999995</v>
      </c>
      <c r="R10" s="238">
        <f t="shared" si="22"/>
        <v>5558.4000000000005</v>
      </c>
      <c r="S10" s="238">
        <f t="shared" si="12"/>
        <v>5867.2</v>
      </c>
      <c r="T10" s="238">
        <f t="shared" si="13"/>
        <v>6176</v>
      </c>
      <c r="U10" s="238">
        <f t="shared" si="14"/>
        <v>6484.8</v>
      </c>
      <c r="V10" s="238">
        <f t="shared" si="15"/>
        <v>6793.6</v>
      </c>
      <c r="W10" s="238">
        <f t="shared" si="16"/>
        <v>7102.4</v>
      </c>
      <c r="X10" s="238">
        <f t="shared" si="17"/>
        <v>7411.2</v>
      </c>
      <c r="Y10" s="254">
        <f t="shared" si="18"/>
        <v>7720</v>
      </c>
      <c r="Z10" s="254">
        <f t="shared" si="0"/>
        <v>8492</v>
      </c>
      <c r="AA10" s="254">
        <f t="shared" si="0"/>
        <v>9264</v>
      </c>
      <c r="AB10" s="254">
        <f t="shared" si="0"/>
        <v>10036</v>
      </c>
      <c r="AC10" s="254">
        <f t="shared" si="0"/>
        <v>10808</v>
      </c>
      <c r="AD10" s="254">
        <f t="shared" si="0"/>
        <v>11580</v>
      </c>
      <c r="AE10" s="268" t="s">
        <v>352</v>
      </c>
      <c r="AF10" s="262" t="s">
        <v>353</v>
      </c>
    </row>
    <row r="11" spans="1:33" ht="15.75" x14ac:dyDescent="0.25">
      <c r="A11" s="519"/>
      <c r="B11" s="250" t="s">
        <v>181</v>
      </c>
      <c r="C11" s="238">
        <f t="shared" si="1"/>
        <v>926.4</v>
      </c>
      <c r="D11" s="238">
        <f t="shared" si="2"/>
        <v>1235.2</v>
      </c>
      <c r="E11" s="238">
        <f t="shared" si="3"/>
        <v>1544</v>
      </c>
      <c r="F11" s="238">
        <f t="shared" si="4"/>
        <v>1852.8</v>
      </c>
      <c r="G11" s="238">
        <f t="shared" si="5"/>
        <v>2161.6</v>
      </c>
      <c r="H11" s="238">
        <f t="shared" si="19"/>
        <v>2470.4</v>
      </c>
      <c r="I11" s="238">
        <f t="shared" si="6"/>
        <v>2779.2000000000003</v>
      </c>
      <c r="J11" s="382">
        <v>3088</v>
      </c>
      <c r="K11" s="238">
        <f t="shared" si="7"/>
        <v>3396.8</v>
      </c>
      <c r="L11" s="238">
        <f t="shared" si="8"/>
        <v>3705.6</v>
      </c>
      <c r="M11" s="238">
        <f t="shared" si="9"/>
        <v>4014.4</v>
      </c>
      <c r="N11" s="238">
        <f t="shared" si="10"/>
        <v>4323.2</v>
      </c>
      <c r="O11" s="238">
        <f t="shared" si="11"/>
        <v>4632</v>
      </c>
      <c r="P11" s="238">
        <f t="shared" si="20"/>
        <v>4940.8</v>
      </c>
      <c r="Q11" s="238">
        <f t="shared" si="21"/>
        <v>5249.5999999999995</v>
      </c>
      <c r="R11" s="238">
        <f t="shared" si="22"/>
        <v>5558.4000000000005</v>
      </c>
      <c r="S11" s="238">
        <f t="shared" si="12"/>
        <v>5867.2</v>
      </c>
      <c r="T11" s="238">
        <f t="shared" si="13"/>
        <v>6176</v>
      </c>
      <c r="U11" s="238">
        <f t="shared" si="14"/>
        <v>6484.8</v>
      </c>
      <c r="V11" s="238">
        <f t="shared" si="15"/>
        <v>6793.6</v>
      </c>
      <c r="W11" s="238">
        <f t="shared" si="16"/>
        <v>7102.4</v>
      </c>
      <c r="X11" s="238">
        <f t="shared" si="17"/>
        <v>7411.2</v>
      </c>
      <c r="Y11" s="254">
        <f t="shared" si="18"/>
        <v>7720</v>
      </c>
      <c r="Z11" s="254">
        <f t="shared" si="0"/>
        <v>8492</v>
      </c>
      <c r="AA11" s="254">
        <f t="shared" si="0"/>
        <v>9264</v>
      </c>
      <c r="AB11" s="254">
        <f t="shared" si="0"/>
        <v>10036</v>
      </c>
      <c r="AC11" s="254">
        <f t="shared" si="0"/>
        <v>10808</v>
      </c>
      <c r="AD11" s="254">
        <f t="shared" si="0"/>
        <v>11580</v>
      </c>
      <c r="AE11" s="268" t="s">
        <v>352</v>
      </c>
      <c r="AF11" s="262" t="s">
        <v>353</v>
      </c>
    </row>
    <row r="12" spans="1:33" ht="15.75" x14ac:dyDescent="0.25">
      <c r="A12" s="519"/>
      <c r="B12" s="250" t="s">
        <v>292</v>
      </c>
      <c r="C12" s="238">
        <f t="shared" si="1"/>
        <v>926.4</v>
      </c>
      <c r="D12" s="238">
        <f t="shared" si="2"/>
        <v>1235.2</v>
      </c>
      <c r="E12" s="238">
        <f t="shared" si="3"/>
        <v>1544</v>
      </c>
      <c r="F12" s="238">
        <f t="shared" si="4"/>
        <v>1852.8</v>
      </c>
      <c r="G12" s="238">
        <f t="shared" si="5"/>
        <v>2161.6</v>
      </c>
      <c r="H12" s="238">
        <f t="shared" si="19"/>
        <v>2470.4</v>
      </c>
      <c r="I12" s="238">
        <f t="shared" si="6"/>
        <v>2779.2000000000003</v>
      </c>
      <c r="J12" s="382">
        <v>3088</v>
      </c>
      <c r="K12" s="238">
        <f t="shared" si="7"/>
        <v>3396.8</v>
      </c>
      <c r="L12" s="238">
        <f t="shared" si="8"/>
        <v>3705.6</v>
      </c>
      <c r="M12" s="238">
        <f t="shared" si="9"/>
        <v>4014.4</v>
      </c>
      <c r="N12" s="238">
        <f t="shared" si="10"/>
        <v>4323.2</v>
      </c>
      <c r="O12" s="238">
        <f t="shared" si="11"/>
        <v>4632</v>
      </c>
      <c r="P12" s="238">
        <f t="shared" si="20"/>
        <v>4940.8</v>
      </c>
      <c r="Q12" s="238">
        <f t="shared" si="21"/>
        <v>5249.5999999999995</v>
      </c>
      <c r="R12" s="238">
        <f t="shared" si="22"/>
        <v>5558.4000000000005</v>
      </c>
      <c r="S12" s="238">
        <f t="shared" si="12"/>
        <v>5867.2</v>
      </c>
      <c r="T12" s="238">
        <f t="shared" si="13"/>
        <v>6176</v>
      </c>
      <c r="U12" s="238">
        <f t="shared" si="14"/>
        <v>6484.8</v>
      </c>
      <c r="V12" s="238">
        <f t="shared" si="15"/>
        <v>6793.6</v>
      </c>
      <c r="W12" s="238">
        <f t="shared" si="16"/>
        <v>7102.4</v>
      </c>
      <c r="X12" s="238">
        <f t="shared" si="17"/>
        <v>7411.2</v>
      </c>
      <c r="Y12" s="254">
        <f t="shared" si="18"/>
        <v>7720</v>
      </c>
      <c r="Z12" s="254">
        <f t="shared" si="0"/>
        <v>8492</v>
      </c>
      <c r="AA12" s="254">
        <f t="shared" si="0"/>
        <v>9264</v>
      </c>
      <c r="AB12" s="254">
        <f t="shared" si="0"/>
        <v>10036</v>
      </c>
      <c r="AC12" s="254">
        <f t="shared" si="0"/>
        <v>10808</v>
      </c>
      <c r="AD12" s="254">
        <f t="shared" si="0"/>
        <v>11580</v>
      </c>
      <c r="AE12" s="268" t="s">
        <v>352</v>
      </c>
      <c r="AF12" s="262" t="s">
        <v>353</v>
      </c>
    </row>
    <row r="13" spans="1:33" ht="15.75" x14ac:dyDescent="0.25">
      <c r="A13" s="519"/>
      <c r="B13" s="250" t="s">
        <v>182</v>
      </c>
      <c r="C13" s="238">
        <f t="shared" si="1"/>
        <v>926.4</v>
      </c>
      <c r="D13" s="238">
        <f t="shared" si="2"/>
        <v>1235.2</v>
      </c>
      <c r="E13" s="238">
        <f t="shared" si="3"/>
        <v>1544</v>
      </c>
      <c r="F13" s="238">
        <f t="shared" si="4"/>
        <v>1852.8</v>
      </c>
      <c r="G13" s="238">
        <f t="shared" si="5"/>
        <v>2161.6</v>
      </c>
      <c r="H13" s="238">
        <f t="shared" si="19"/>
        <v>2470.4</v>
      </c>
      <c r="I13" s="238">
        <f t="shared" si="6"/>
        <v>2779.2000000000003</v>
      </c>
      <c r="J13" s="382">
        <v>3088</v>
      </c>
      <c r="K13" s="238">
        <f t="shared" si="7"/>
        <v>3396.8</v>
      </c>
      <c r="L13" s="238">
        <f t="shared" si="8"/>
        <v>3705.6</v>
      </c>
      <c r="M13" s="238">
        <f t="shared" si="9"/>
        <v>4014.4</v>
      </c>
      <c r="N13" s="238">
        <f t="shared" si="10"/>
        <v>4323.2</v>
      </c>
      <c r="O13" s="238">
        <f t="shared" si="11"/>
        <v>4632</v>
      </c>
      <c r="P13" s="238">
        <f t="shared" si="20"/>
        <v>4940.8</v>
      </c>
      <c r="Q13" s="238">
        <f t="shared" si="21"/>
        <v>5249.5999999999995</v>
      </c>
      <c r="R13" s="238">
        <f t="shared" si="22"/>
        <v>5558.4000000000005</v>
      </c>
      <c r="S13" s="238">
        <f t="shared" si="12"/>
        <v>5867.2</v>
      </c>
      <c r="T13" s="238">
        <f t="shared" si="13"/>
        <v>6176</v>
      </c>
      <c r="U13" s="238">
        <f t="shared" si="14"/>
        <v>6484.8</v>
      </c>
      <c r="V13" s="238">
        <f t="shared" si="15"/>
        <v>6793.6</v>
      </c>
      <c r="W13" s="238">
        <f t="shared" si="16"/>
        <v>7102.4</v>
      </c>
      <c r="X13" s="238">
        <f t="shared" si="17"/>
        <v>7411.2</v>
      </c>
      <c r="Y13" s="254">
        <f t="shared" si="18"/>
        <v>7720</v>
      </c>
      <c r="Z13" s="254">
        <f t="shared" si="0"/>
        <v>8492</v>
      </c>
      <c r="AA13" s="254">
        <f t="shared" si="0"/>
        <v>9264</v>
      </c>
      <c r="AB13" s="254">
        <f t="shared" si="0"/>
        <v>10036</v>
      </c>
      <c r="AC13" s="254">
        <f t="shared" si="0"/>
        <v>10808</v>
      </c>
      <c r="AD13" s="254">
        <f t="shared" si="0"/>
        <v>11580</v>
      </c>
      <c r="AE13" s="268" t="s">
        <v>355</v>
      </c>
      <c r="AF13" s="262" t="s">
        <v>356</v>
      </c>
    </row>
    <row r="14" spans="1:33" ht="15.75" x14ac:dyDescent="0.25">
      <c r="A14" s="519"/>
      <c r="B14" s="250" t="s">
        <v>3</v>
      </c>
      <c r="C14" s="238">
        <f t="shared" si="1"/>
        <v>926.4</v>
      </c>
      <c r="D14" s="238">
        <f t="shared" si="2"/>
        <v>1235.2</v>
      </c>
      <c r="E14" s="238">
        <f t="shared" si="3"/>
        <v>1544</v>
      </c>
      <c r="F14" s="238">
        <f t="shared" si="4"/>
        <v>1852.8</v>
      </c>
      <c r="G14" s="238">
        <f t="shared" si="5"/>
        <v>2161.6</v>
      </c>
      <c r="H14" s="238">
        <f t="shared" si="19"/>
        <v>2470.4</v>
      </c>
      <c r="I14" s="238">
        <f t="shared" si="6"/>
        <v>2779.2000000000003</v>
      </c>
      <c r="J14" s="382">
        <v>3088</v>
      </c>
      <c r="K14" s="238">
        <f t="shared" si="7"/>
        <v>3396.8</v>
      </c>
      <c r="L14" s="238">
        <f t="shared" si="8"/>
        <v>3705.6</v>
      </c>
      <c r="M14" s="238">
        <f t="shared" si="9"/>
        <v>4014.4</v>
      </c>
      <c r="N14" s="238">
        <f t="shared" si="10"/>
        <v>4323.2</v>
      </c>
      <c r="O14" s="238">
        <f t="shared" si="11"/>
        <v>4632</v>
      </c>
      <c r="P14" s="238">
        <f t="shared" si="20"/>
        <v>4940.8</v>
      </c>
      <c r="Q14" s="238">
        <f t="shared" si="21"/>
        <v>5249.5999999999995</v>
      </c>
      <c r="R14" s="238">
        <f t="shared" si="22"/>
        <v>5558.4000000000005</v>
      </c>
      <c r="S14" s="238">
        <f t="shared" si="12"/>
        <v>5867.2</v>
      </c>
      <c r="T14" s="238">
        <f t="shared" si="13"/>
        <v>6176</v>
      </c>
      <c r="U14" s="238">
        <f t="shared" si="14"/>
        <v>6484.8</v>
      </c>
      <c r="V14" s="238">
        <f t="shared" si="15"/>
        <v>6793.6</v>
      </c>
      <c r="W14" s="238">
        <f t="shared" si="16"/>
        <v>7102.4</v>
      </c>
      <c r="X14" s="238">
        <f t="shared" si="17"/>
        <v>7411.2</v>
      </c>
      <c r="Y14" s="254">
        <f t="shared" si="18"/>
        <v>7720</v>
      </c>
      <c r="Z14" s="254">
        <f t="shared" si="0"/>
        <v>8492</v>
      </c>
      <c r="AA14" s="254">
        <f t="shared" si="0"/>
        <v>9264</v>
      </c>
      <c r="AB14" s="254">
        <f t="shared" si="0"/>
        <v>10036</v>
      </c>
      <c r="AC14" s="254">
        <f t="shared" si="0"/>
        <v>10808</v>
      </c>
      <c r="AD14" s="254">
        <f t="shared" si="0"/>
        <v>11580</v>
      </c>
      <c r="AE14" s="268" t="s">
        <v>352</v>
      </c>
      <c r="AF14" s="262" t="s">
        <v>353</v>
      </c>
    </row>
    <row r="15" spans="1:33" ht="16.5" thickBot="1" x14ac:dyDescent="0.3">
      <c r="A15" s="631"/>
      <c r="B15" s="251" t="s">
        <v>4</v>
      </c>
      <c r="C15" s="255">
        <f t="shared" si="1"/>
        <v>926.4</v>
      </c>
      <c r="D15" s="255">
        <f t="shared" si="2"/>
        <v>1235.2</v>
      </c>
      <c r="E15" s="255">
        <f t="shared" si="3"/>
        <v>1544</v>
      </c>
      <c r="F15" s="255">
        <f t="shared" si="4"/>
        <v>1852.8</v>
      </c>
      <c r="G15" s="255">
        <f t="shared" si="5"/>
        <v>2161.6</v>
      </c>
      <c r="H15" s="255">
        <f t="shared" si="19"/>
        <v>2470.4</v>
      </c>
      <c r="I15" s="255">
        <f t="shared" si="6"/>
        <v>2779.2000000000003</v>
      </c>
      <c r="J15" s="382">
        <v>3088</v>
      </c>
      <c r="K15" s="255">
        <f t="shared" si="7"/>
        <v>3396.8</v>
      </c>
      <c r="L15" s="255">
        <f t="shared" si="8"/>
        <v>3705.6</v>
      </c>
      <c r="M15" s="255">
        <f t="shared" si="9"/>
        <v>4014.4</v>
      </c>
      <c r="N15" s="255">
        <f t="shared" si="10"/>
        <v>4323.2</v>
      </c>
      <c r="O15" s="255">
        <f t="shared" si="11"/>
        <v>4632</v>
      </c>
      <c r="P15" s="255">
        <f t="shared" si="20"/>
        <v>4940.8</v>
      </c>
      <c r="Q15" s="255">
        <f t="shared" si="21"/>
        <v>5249.5999999999995</v>
      </c>
      <c r="R15" s="255">
        <f t="shared" si="22"/>
        <v>5558.4000000000005</v>
      </c>
      <c r="S15" s="255">
        <f t="shared" si="12"/>
        <v>5867.2</v>
      </c>
      <c r="T15" s="255">
        <f t="shared" si="13"/>
        <v>6176</v>
      </c>
      <c r="U15" s="255">
        <f t="shared" si="14"/>
        <v>6484.8</v>
      </c>
      <c r="V15" s="255">
        <f t="shared" si="15"/>
        <v>6793.6</v>
      </c>
      <c r="W15" s="255">
        <f t="shared" si="16"/>
        <v>7102.4</v>
      </c>
      <c r="X15" s="255">
        <f t="shared" si="17"/>
        <v>7411.2</v>
      </c>
      <c r="Y15" s="134">
        <f t="shared" si="18"/>
        <v>7720</v>
      </c>
      <c r="Z15" s="134">
        <f t="shared" si="0"/>
        <v>8492</v>
      </c>
      <c r="AA15" s="134">
        <f t="shared" si="0"/>
        <v>9264</v>
      </c>
      <c r="AB15" s="134">
        <f t="shared" si="0"/>
        <v>10036</v>
      </c>
      <c r="AC15" s="134">
        <f t="shared" si="0"/>
        <v>10808</v>
      </c>
      <c r="AD15" s="134">
        <f t="shared" si="0"/>
        <v>11580</v>
      </c>
      <c r="AE15" s="269" t="s">
        <v>357</v>
      </c>
      <c r="AF15" s="263" t="s">
        <v>358</v>
      </c>
    </row>
    <row r="16" spans="1:33" ht="15.75" x14ac:dyDescent="0.25">
      <c r="A16" s="547">
        <v>2</v>
      </c>
      <c r="B16" s="252" t="s">
        <v>143</v>
      </c>
      <c r="C16" s="126">
        <f t="shared" si="1"/>
        <v>1049.7</v>
      </c>
      <c r="D16" s="126">
        <f t="shared" si="2"/>
        <v>1399.6000000000001</v>
      </c>
      <c r="E16" s="126">
        <f t="shared" si="3"/>
        <v>1749.5</v>
      </c>
      <c r="F16" s="126">
        <f t="shared" si="4"/>
        <v>2099.4</v>
      </c>
      <c r="G16" s="126">
        <f t="shared" si="5"/>
        <v>2449.2999999999997</v>
      </c>
      <c r="H16" s="126">
        <f t="shared" si="19"/>
        <v>2799.2000000000003</v>
      </c>
      <c r="I16" s="126">
        <f t="shared" si="6"/>
        <v>3149.1</v>
      </c>
      <c r="J16" s="369">
        <v>3499</v>
      </c>
      <c r="K16" s="126">
        <f t="shared" si="7"/>
        <v>3848.9</v>
      </c>
      <c r="L16" s="126">
        <f t="shared" si="8"/>
        <v>4198.8</v>
      </c>
      <c r="M16" s="126">
        <f t="shared" si="9"/>
        <v>4548.7</v>
      </c>
      <c r="N16" s="126">
        <f t="shared" si="10"/>
        <v>4898.5999999999995</v>
      </c>
      <c r="O16" s="126">
        <f t="shared" si="11"/>
        <v>5248.5</v>
      </c>
      <c r="P16" s="126">
        <f t="shared" si="20"/>
        <v>5598.4000000000005</v>
      </c>
      <c r="Q16" s="126">
        <f t="shared" si="21"/>
        <v>5948.3</v>
      </c>
      <c r="R16" s="126">
        <f t="shared" si="22"/>
        <v>6298.2</v>
      </c>
      <c r="S16" s="126">
        <f t="shared" si="12"/>
        <v>6648.0999999999995</v>
      </c>
      <c r="T16" s="126">
        <f t="shared" si="13"/>
        <v>6998</v>
      </c>
      <c r="U16" s="126">
        <f t="shared" si="14"/>
        <v>7347.9000000000005</v>
      </c>
      <c r="V16" s="126">
        <f t="shared" si="15"/>
        <v>7697.8</v>
      </c>
      <c r="W16" s="126">
        <f t="shared" si="16"/>
        <v>8047.7</v>
      </c>
      <c r="X16" s="126">
        <f t="shared" si="17"/>
        <v>8397.6</v>
      </c>
      <c r="Y16" s="127">
        <f t="shared" si="18"/>
        <v>8747.5</v>
      </c>
      <c r="Z16" s="127">
        <f t="shared" si="0"/>
        <v>9622.25</v>
      </c>
      <c r="AA16" s="127">
        <f t="shared" si="0"/>
        <v>10497</v>
      </c>
      <c r="AB16" s="127">
        <f t="shared" si="0"/>
        <v>11371.75</v>
      </c>
      <c r="AC16" s="127">
        <f t="shared" si="0"/>
        <v>12246.499999999998</v>
      </c>
      <c r="AD16" s="127">
        <f t="shared" si="0"/>
        <v>13121.25</v>
      </c>
      <c r="AE16" s="267" t="s">
        <v>352</v>
      </c>
      <c r="AF16" s="261" t="s">
        <v>353</v>
      </c>
    </row>
    <row r="17" spans="1:32" ht="15.75" x14ac:dyDescent="0.25">
      <c r="A17" s="548"/>
      <c r="B17" s="250" t="s">
        <v>333</v>
      </c>
      <c r="C17" s="238">
        <f t="shared" si="1"/>
        <v>1049.7</v>
      </c>
      <c r="D17" s="238">
        <f t="shared" si="2"/>
        <v>1399.6000000000001</v>
      </c>
      <c r="E17" s="238">
        <f t="shared" si="3"/>
        <v>1749.5</v>
      </c>
      <c r="F17" s="238">
        <f t="shared" si="4"/>
        <v>2099.4</v>
      </c>
      <c r="G17" s="238">
        <f t="shared" si="5"/>
        <v>2449.2999999999997</v>
      </c>
      <c r="H17" s="238">
        <f t="shared" si="19"/>
        <v>2799.2000000000003</v>
      </c>
      <c r="I17" s="238">
        <f t="shared" si="6"/>
        <v>3149.1</v>
      </c>
      <c r="J17" s="382">
        <v>3499</v>
      </c>
      <c r="K17" s="238">
        <f t="shared" si="7"/>
        <v>3848.9</v>
      </c>
      <c r="L17" s="238">
        <f t="shared" si="8"/>
        <v>4198.8</v>
      </c>
      <c r="M17" s="238">
        <f t="shared" si="9"/>
        <v>4548.7</v>
      </c>
      <c r="N17" s="238">
        <f t="shared" si="10"/>
        <v>4898.5999999999995</v>
      </c>
      <c r="O17" s="238">
        <f t="shared" si="11"/>
        <v>5248.5</v>
      </c>
      <c r="P17" s="238">
        <f t="shared" si="20"/>
        <v>5598.4000000000005</v>
      </c>
      <c r="Q17" s="238">
        <f t="shared" si="21"/>
        <v>5948.3</v>
      </c>
      <c r="R17" s="238">
        <f t="shared" si="22"/>
        <v>6298.2</v>
      </c>
      <c r="S17" s="238">
        <f t="shared" si="12"/>
        <v>6648.0999999999995</v>
      </c>
      <c r="T17" s="238">
        <f t="shared" si="13"/>
        <v>6998</v>
      </c>
      <c r="U17" s="238">
        <f t="shared" si="14"/>
        <v>7347.9000000000005</v>
      </c>
      <c r="V17" s="238">
        <f t="shared" si="15"/>
        <v>7697.8</v>
      </c>
      <c r="W17" s="238">
        <f t="shared" si="16"/>
        <v>8047.7</v>
      </c>
      <c r="X17" s="238">
        <f t="shared" si="17"/>
        <v>8397.6</v>
      </c>
      <c r="Y17" s="254">
        <f t="shared" si="18"/>
        <v>8747.5</v>
      </c>
      <c r="Z17" s="254">
        <f t="shared" si="0"/>
        <v>9622.25</v>
      </c>
      <c r="AA17" s="254">
        <f t="shared" si="0"/>
        <v>10497</v>
      </c>
      <c r="AB17" s="254">
        <f t="shared" si="0"/>
        <v>11371.75</v>
      </c>
      <c r="AC17" s="254">
        <f t="shared" si="0"/>
        <v>12246.499999999998</v>
      </c>
      <c r="AD17" s="254">
        <f t="shared" si="0"/>
        <v>13121.25</v>
      </c>
      <c r="AE17" s="268" t="s">
        <v>359</v>
      </c>
      <c r="AF17" s="262" t="s">
        <v>360</v>
      </c>
    </row>
    <row r="18" spans="1:32" ht="15.75" x14ac:dyDescent="0.25">
      <c r="A18" s="548"/>
      <c r="B18" s="250" t="s">
        <v>334</v>
      </c>
      <c r="C18" s="238">
        <f t="shared" si="1"/>
        <v>1049.7</v>
      </c>
      <c r="D18" s="238">
        <f t="shared" si="2"/>
        <v>1399.6000000000001</v>
      </c>
      <c r="E18" s="238">
        <f t="shared" si="3"/>
        <v>1749.5</v>
      </c>
      <c r="F18" s="238">
        <f t="shared" si="4"/>
        <v>2099.4</v>
      </c>
      <c r="G18" s="238">
        <f t="shared" si="5"/>
        <v>2449.2999999999997</v>
      </c>
      <c r="H18" s="238">
        <f t="shared" si="19"/>
        <v>2799.2000000000003</v>
      </c>
      <c r="I18" s="238">
        <f t="shared" si="6"/>
        <v>3149.1</v>
      </c>
      <c r="J18" s="382">
        <v>3499</v>
      </c>
      <c r="K18" s="238">
        <f t="shared" si="7"/>
        <v>3848.9</v>
      </c>
      <c r="L18" s="238">
        <f t="shared" si="8"/>
        <v>4198.8</v>
      </c>
      <c r="M18" s="238">
        <f t="shared" si="9"/>
        <v>4548.7</v>
      </c>
      <c r="N18" s="238">
        <f t="shared" si="10"/>
        <v>4898.5999999999995</v>
      </c>
      <c r="O18" s="238">
        <f t="shared" si="11"/>
        <v>5248.5</v>
      </c>
      <c r="P18" s="238">
        <f t="shared" si="20"/>
        <v>5598.4000000000005</v>
      </c>
      <c r="Q18" s="238">
        <f t="shared" si="21"/>
        <v>5948.3</v>
      </c>
      <c r="R18" s="238">
        <f t="shared" si="22"/>
        <v>6298.2</v>
      </c>
      <c r="S18" s="238">
        <f t="shared" si="12"/>
        <v>6648.0999999999995</v>
      </c>
      <c r="T18" s="238">
        <f t="shared" si="13"/>
        <v>6998</v>
      </c>
      <c r="U18" s="238">
        <f t="shared" si="14"/>
        <v>7347.9000000000005</v>
      </c>
      <c r="V18" s="238">
        <f t="shared" si="15"/>
        <v>7697.8</v>
      </c>
      <c r="W18" s="238">
        <f t="shared" si="16"/>
        <v>8047.7</v>
      </c>
      <c r="X18" s="238">
        <f t="shared" si="17"/>
        <v>8397.6</v>
      </c>
      <c r="Y18" s="254">
        <f t="shared" si="18"/>
        <v>8747.5</v>
      </c>
      <c r="Z18" s="254">
        <f t="shared" si="0"/>
        <v>9622.25</v>
      </c>
      <c r="AA18" s="254">
        <f t="shared" si="0"/>
        <v>10497</v>
      </c>
      <c r="AB18" s="254">
        <f t="shared" si="0"/>
        <v>11371.75</v>
      </c>
      <c r="AC18" s="254">
        <f t="shared" si="0"/>
        <v>12246.499999999998</v>
      </c>
      <c r="AD18" s="254">
        <f t="shared" si="0"/>
        <v>13121.25</v>
      </c>
      <c r="AE18" s="268" t="s">
        <v>352</v>
      </c>
      <c r="AF18" s="262" t="s">
        <v>353</v>
      </c>
    </row>
    <row r="19" spans="1:32" ht="15.75" x14ac:dyDescent="0.25">
      <c r="A19" s="548"/>
      <c r="B19" s="250" t="s">
        <v>293</v>
      </c>
      <c r="C19" s="238">
        <f t="shared" si="1"/>
        <v>1049.7</v>
      </c>
      <c r="D19" s="238">
        <f t="shared" si="2"/>
        <v>1399.6000000000001</v>
      </c>
      <c r="E19" s="238">
        <f t="shared" si="3"/>
        <v>1749.5</v>
      </c>
      <c r="F19" s="238">
        <f t="shared" si="4"/>
        <v>2099.4</v>
      </c>
      <c r="G19" s="238">
        <f t="shared" si="5"/>
        <v>2449.2999999999997</v>
      </c>
      <c r="H19" s="238">
        <f t="shared" si="19"/>
        <v>2799.2000000000003</v>
      </c>
      <c r="I19" s="238">
        <f t="shared" si="6"/>
        <v>3149.1</v>
      </c>
      <c r="J19" s="382">
        <v>3499</v>
      </c>
      <c r="K19" s="238">
        <f t="shared" si="7"/>
        <v>3848.9</v>
      </c>
      <c r="L19" s="238">
        <f t="shared" si="8"/>
        <v>4198.8</v>
      </c>
      <c r="M19" s="238">
        <f t="shared" si="9"/>
        <v>4548.7</v>
      </c>
      <c r="N19" s="238">
        <f t="shared" si="10"/>
        <v>4898.5999999999995</v>
      </c>
      <c r="O19" s="238">
        <f t="shared" si="11"/>
        <v>5248.5</v>
      </c>
      <c r="P19" s="238">
        <f t="shared" si="20"/>
        <v>5598.4000000000005</v>
      </c>
      <c r="Q19" s="238">
        <f t="shared" si="21"/>
        <v>5948.3</v>
      </c>
      <c r="R19" s="238">
        <f t="shared" si="22"/>
        <v>6298.2</v>
      </c>
      <c r="S19" s="238">
        <f t="shared" si="12"/>
        <v>6648.0999999999995</v>
      </c>
      <c r="T19" s="238">
        <f t="shared" si="13"/>
        <v>6998</v>
      </c>
      <c r="U19" s="238">
        <f t="shared" si="14"/>
        <v>7347.9000000000005</v>
      </c>
      <c r="V19" s="238">
        <f t="shared" si="15"/>
        <v>7697.8</v>
      </c>
      <c r="W19" s="238">
        <f t="shared" si="16"/>
        <v>8047.7</v>
      </c>
      <c r="X19" s="238">
        <f t="shared" si="17"/>
        <v>8397.6</v>
      </c>
      <c r="Y19" s="254">
        <f t="shared" si="18"/>
        <v>8747.5</v>
      </c>
      <c r="Z19" s="254">
        <f t="shared" si="0"/>
        <v>9622.25</v>
      </c>
      <c r="AA19" s="254">
        <f t="shared" si="0"/>
        <v>10497</v>
      </c>
      <c r="AB19" s="254">
        <f t="shared" si="0"/>
        <v>11371.75</v>
      </c>
      <c r="AC19" s="254">
        <f t="shared" si="0"/>
        <v>12246.499999999998</v>
      </c>
      <c r="AD19" s="254">
        <f t="shared" si="0"/>
        <v>13121.25</v>
      </c>
      <c r="AE19" s="268" t="s">
        <v>352</v>
      </c>
      <c r="AF19" s="262" t="s">
        <v>353</v>
      </c>
    </row>
    <row r="20" spans="1:32" ht="15.75" x14ac:dyDescent="0.25">
      <c r="A20" s="548"/>
      <c r="B20" s="250" t="s">
        <v>145</v>
      </c>
      <c r="C20" s="238">
        <f t="shared" si="1"/>
        <v>1049.7</v>
      </c>
      <c r="D20" s="238">
        <f t="shared" si="2"/>
        <v>1399.6000000000001</v>
      </c>
      <c r="E20" s="238">
        <f t="shared" si="3"/>
        <v>1749.5</v>
      </c>
      <c r="F20" s="238">
        <f t="shared" si="4"/>
        <v>2099.4</v>
      </c>
      <c r="G20" s="238">
        <f t="shared" si="5"/>
        <v>2449.2999999999997</v>
      </c>
      <c r="H20" s="238">
        <f t="shared" si="19"/>
        <v>2799.2000000000003</v>
      </c>
      <c r="I20" s="238">
        <f t="shared" si="6"/>
        <v>3149.1</v>
      </c>
      <c r="J20" s="382">
        <v>3499</v>
      </c>
      <c r="K20" s="238">
        <f t="shared" si="7"/>
        <v>3848.9</v>
      </c>
      <c r="L20" s="238">
        <f t="shared" si="8"/>
        <v>4198.8</v>
      </c>
      <c r="M20" s="238">
        <f t="shared" si="9"/>
        <v>4548.7</v>
      </c>
      <c r="N20" s="238">
        <f t="shared" si="10"/>
        <v>4898.5999999999995</v>
      </c>
      <c r="O20" s="238">
        <f t="shared" si="11"/>
        <v>5248.5</v>
      </c>
      <c r="P20" s="238">
        <f t="shared" si="20"/>
        <v>5598.4000000000005</v>
      </c>
      <c r="Q20" s="238">
        <f t="shared" si="21"/>
        <v>5948.3</v>
      </c>
      <c r="R20" s="238">
        <f t="shared" si="22"/>
        <v>6298.2</v>
      </c>
      <c r="S20" s="238">
        <f t="shared" si="12"/>
        <v>6648.0999999999995</v>
      </c>
      <c r="T20" s="238">
        <f t="shared" si="13"/>
        <v>6998</v>
      </c>
      <c r="U20" s="238">
        <f t="shared" si="14"/>
        <v>7347.9000000000005</v>
      </c>
      <c r="V20" s="238">
        <f t="shared" si="15"/>
        <v>7697.8</v>
      </c>
      <c r="W20" s="238">
        <f t="shared" si="16"/>
        <v>8047.7</v>
      </c>
      <c r="X20" s="238">
        <f t="shared" si="17"/>
        <v>8397.6</v>
      </c>
      <c r="Y20" s="254">
        <f t="shared" si="18"/>
        <v>8747.5</v>
      </c>
      <c r="Z20" s="254">
        <f t="shared" si="0"/>
        <v>9622.25</v>
      </c>
      <c r="AA20" s="254">
        <f t="shared" si="0"/>
        <v>10497</v>
      </c>
      <c r="AB20" s="254">
        <f t="shared" si="0"/>
        <v>11371.75</v>
      </c>
      <c r="AC20" s="254">
        <f t="shared" si="0"/>
        <v>12246.499999999998</v>
      </c>
      <c r="AD20" s="254">
        <f t="shared" si="0"/>
        <v>13121.25</v>
      </c>
      <c r="AE20" s="268" t="s">
        <v>352</v>
      </c>
      <c r="AF20" s="262" t="s">
        <v>353</v>
      </c>
    </row>
    <row r="21" spans="1:32" ht="15.75" x14ac:dyDescent="0.25">
      <c r="A21" s="548"/>
      <c r="B21" s="250" t="s">
        <v>146</v>
      </c>
      <c r="C21" s="238">
        <f t="shared" si="1"/>
        <v>1049.7</v>
      </c>
      <c r="D21" s="238">
        <f t="shared" si="2"/>
        <v>1399.6000000000001</v>
      </c>
      <c r="E21" s="238">
        <f t="shared" si="3"/>
        <v>1749.5</v>
      </c>
      <c r="F21" s="238">
        <f t="shared" si="4"/>
        <v>2099.4</v>
      </c>
      <c r="G21" s="238">
        <f t="shared" si="5"/>
        <v>2449.2999999999997</v>
      </c>
      <c r="H21" s="238">
        <f t="shared" si="19"/>
        <v>2799.2000000000003</v>
      </c>
      <c r="I21" s="238">
        <f t="shared" si="6"/>
        <v>3149.1</v>
      </c>
      <c r="J21" s="382">
        <v>3499</v>
      </c>
      <c r="K21" s="238">
        <f t="shared" si="7"/>
        <v>3848.9</v>
      </c>
      <c r="L21" s="238">
        <f t="shared" si="8"/>
        <v>4198.8</v>
      </c>
      <c r="M21" s="238">
        <f t="shared" si="9"/>
        <v>4548.7</v>
      </c>
      <c r="N21" s="238">
        <f t="shared" si="10"/>
        <v>4898.5999999999995</v>
      </c>
      <c r="O21" s="238">
        <f t="shared" si="11"/>
        <v>5248.5</v>
      </c>
      <c r="P21" s="238">
        <f t="shared" si="20"/>
        <v>5598.4000000000005</v>
      </c>
      <c r="Q21" s="238">
        <f t="shared" si="21"/>
        <v>5948.3</v>
      </c>
      <c r="R21" s="238">
        <f t="shared" si="22"/>
        <v>6298.2</v>
      </c>
      <c r="S21" s="238">
        <f t="shared" si="12"/>
        <v>6648.0999999999995</v>
      </c>
      <c r="T21" s="238">
        <f t="shared" si="13"/>
        <v>6998</v>
      </c>
      <c r="U21" s="238">
        <f t="shared" si="14"/>
        <v>7347.9000000000005</v>
      </c>
      <c r="V21" s="238">
        <f t="shared" si="15"/>
        <v>7697.8</v>
      </c>
      <c r="W21" s="238">
        <f t="shared" si="16"/>
        <v>8047.7</v>
      </c>
      <c r="X21" s="238">
        <f t="shared" si="17"/>
        <v>8397.6</v>
      </c>
      <c r="Y21" s="254">
        <f t="shared" si="18"/>
        <v>8747.5</v>
      </c>
      <c r="Z21" s="254">
        <f t="shared" si="0"/>
        <v>9622.25</v>
      </c>
      <c r="AA21" s="254">
        <f t="shared" si="0"/>
        <v>10497</v>
      </c>
      <c r="AB21" s="254">
        <f t="shared" si="0"/>
        <v>11371.75</v>
      </c>
      <c r="AC21" s="254">
        <f t="shared" si="0"/>
        <v>12246.499999999998</v>
      </c>
      <c r="AD21" s="254">
        <f t="shared" si="0"/>
        <v>13121.25</v>
      </c>
      <c r="AE21" s="268" t="s">
        <v>352</v>
      </c>
      <c r="AF21" s="262" t="s">
        <v>353</v>
      </c>
    </row>
    <row r="22" spans="1:32" ht="15.75" x14ac:dyDescent="0.25">
      <c r="A22" s="548"/>
      <c r="B22" s="250" t="s">
        <v>5</v>
      </c>
      <c r="C22" s="238">
        <f t="shared" si="1"/>
        <v>1049.7</v>
      </c>
      <c r="D22" s="238">
        <f t="shared" si="2"/>
        <v>1399.6000000000001</v>
      </c>
      <c r="E22" s="238">
        <f t="shared" si="3"/>
        <v>1749.5</v>
      </c>
      <c r="F22" s="238">
        <f t="shared" si="4"/>
        <v>2099.4</v>
      </c>
      <c r="G22" s="238">
        <f t="shared" si="5"/>
        <v>2449.2999999999997</v>
      </c>
      <c r="H22" s="238">
        <f t="shared" si="19"/>
        <v>2799.2000000000003</v>
      </c>
      <c r="I22" s="238">
        <f t="shared" si="6"/>
        <v>3149.1</v>
      </c>
      <c r="J22" s="382">
        <v>3499</v>
      </c>
      <c r="K22" s="238">
        <f t="shared" si="7"/>
        <v>3848.9</v>
      </c>
      <c r="L22" s="238">
        <f t="shared" si="8"/>
        <v>4198.8</v>
      </c>
      <c r="M22" s="238">
        <f t="shared" si="9"/>
        <v>4548.7</v>
      </c>
      <c r="N22" s="238">
        <f t="shared" si="10"/>
        <v>4898.5999999999995</v>
      </c>
      <c r="O22" s="238">
        <f t="shared" si="11"/>
        <v>5248.5</v>
      </c>
      <c r="P22" s="238">
        <f t="shared" si="20"/>
        <v>5598.4000000000005</v>
      </c>
      <c r="Q22" s="238">
        <f t="shared" si="21"/>
        <v>5948.3</v>
      </c>
      <c r="R22" s="238">
        <f t="shared" si="22"/>
        <v>6298.2</v>
      </c>
      <c r="S22" s="238">
        <f t="shared" si="12"/>
        <v>6648.0999999999995</v>
      </c>
      <c r="T22" s="238">
        <f t="shared" si="13"/>
        <v>6998</v>
      </c>
      <c r="U22" s="238">
        <f t="shared" si="14"/>
        <v>7347.9000000000005</v>
      </c>
      <c r="V22" s="238">
        <f t="shared" si="15"/>
        <v>7697.8</v>
      </c>
      <c r="W22" s="238">
        <f t="shared" si="16"/>
        <v>8047.7</v>
      </c>
      <c r="X22" s="238">
        <f t="shared" si="17"/>
        <v>8397.6</v>
      </c>
      <c r="Y22" s="254">
        <f t="shared" si="18"/>
        <v>8747.5</v>
      </c>
      <c r="Z22" s="254">
        <f t="shared" ref="Z22:Z77" si="23">K22*2.5</f>
        <v>9622.25</v>
      </c>
      <c r="AA22" s="254">
        <f t="shared" ref="AA22:AA77" si="24">L22*2.5</f>
        <v>10497</v>
      </c>
      <c r="AB22" s="254">
        <f t="shared" ref="AB22:AB77" si="25">M22*2.5</f>
        <v>11371.75</v>
      </c>
      <c r="AC22" s="254">
        <f t="shared" ref="AC22:AC77" si="26">N22*2.5</f>
        <v>12246.499999999998</v>
      </c>
      <c r="AD22" s="254">
        <f t="shared" ref="AD22:AD77" si="27">O22*2.5</f>
        <v>13121.25</v>
      </c>
      <c r="AE22" s="268" t="s">
        <v>352</v>
      </c>
      <c r="AF22" s="262" t="s">
        <v>353</v>
      </c>
    </row>
    <row r="23" spans="1:32" ht="15.75" x14ac:dyDescent="0.25">
      <c r="A23" s="548"/>
      <c r="B23" s="250" t="s">
        <v>147</v>
      </c>
      <c r="C23" s="238">
        <f t="shared" si="1"/>
        <v>1049.7</v>
      </c>
      <c r="D23" s="238">
        <f t="shared" si="2"/>
        <v>1399.6000000000001</v>
      </c>
      <c r="E23" s="238">
        <f t="shared" si="3"/>
        <v>1749.5</v>
      </c>
      <c r="F23" s="238">
        <f t="shared" si="4"/>
        <v>2099.4</v>
      </c>
      <c r="G23" s="238">
        <f t="shared" si="5"/>
        <v>2449.2999999999997</v>
      </c>
      <c r="H23" s="238">
        <f t="shared" si="19"/>
        <v>2799.2000000000003</v>
      </c>
      <c r="I23" s="238">
        <f t="shared" si="6"/>
        <v>3149.1</v>
      </c>
      <c r="J23" s="382">
        <v>3499</v>
      </c>
      <c r="K23" s="238">
        <f t="shared" si="7"/>
        <v>3848.9</v>
      </c>
      <c r="L23" s="238">
        <f t="shared" si="8"/>
        <v>4198.8</v>
      </c>
      <c r="M23" s="238">
        <f t="shared" si="9"/>
        <v>4548.7</v>
      </c>
      <c r="N23" s="238">
        <f t="shared" si="10"/>
        <v>4898.5999999999995</v>
      </c>
      <c r="O23" s="238">
        <f t="shared" si="11"/>
        <v>5248.5</v>
      </c>
      <c r="P23" s="238">
        <f t="shared" si="20"/>
        <v>5598.4000000000005</v>
      </c>
      <c r="Q23" s="238">
        <f t="shared" si="21"/>
        <v>5948.3</v>
      </c>
      <c r="R23" s="238">
        <f t="shared" si="22"/>
        <v>6298.2</v>
      </c>
      <c r="S23" s="238">
        <f t="shared" si="12"/>
        <v>6648.0999999999995</v>
      </c>
      <c r="T23" s="238">
        <f t="shared" si="13"/>
        <v>6998</v>
      </c>
      <c r="U23" s="238">
        <f t="shared" si="14"/>
        <v>7347.9000000000005</v>
      </c>
      <c r="V23" s="238">
        <f t="shared" si="15"/>
        <v>7697.8</v>
      </c>
      <c r="W23" s="238">
        <f t="shared" si="16"/>
        <v>8047.7</v>
      </c>
      <c r="X23" s="238">
        <f t="shared" si="17"/>
        <v>8397.6</v>
      </c>
      <c r="Y23" s="254">
        <f t="shared" si="18"/>
        <v>8747.5</v>
      </c>
      <c r="Z23" s="254">
        <f t="shared" si="23"/>
        <v>9622.25</v>
      </c>
      <c r="AA23" s="254">
        <f t="shared" si="24"/>
        <v>10497</v>
      </c>
      <c r="AB23" s="254">
        <f t="shared" si="25"/>
        <v>11371.75</v>
      </c>
      <c r="AC23" s="254">
        <f t="shared" si="26"/>
        <v>12246.499999999998</v>
      </c>
      <c r="AD23" s="254">
        <f t="shared" si="27"/>
        <v>13121.25</v>
      </c>
      <c r="AE23" s="268" t="s">
        <v>361</v>
      </c>
      <c r="AF23" s="262" t="s">
        <v>362</v>
      </c>
    </row>
    <row r="24" spans="1:32" ht="15.75" x14ac:dyDescent="0.25">
      <c r="A24" s="548"/>
      <c r="B24" s="250" t="s">
        <v>335</v>
      </c>
      <c r="C24" s="238">
        <f t="shared" si="1"/>
        <v>1049.7</v>
      </c>
      <c r="D24" s="238">
        <f t="shared" si="2"/>
        <v>1399.6000000000001</v>
      </c>
      <c r="E24" s="238">
        <f t="shared" si="3"/>
        <v>1749.5</v>
      </c>
      <c r="F24" s="238">
        <f t="shared" si="4"/>
        <v>2099.4</v>
      </c>
      <c r="G24" s="238">
        <f t="shared" si="5"/>
        <v>2449.2999999999997</v>
      </c>
      <c r="H24" s="238">
        <f t="shared" si="19"/>
        <v>2799.2000000000003</v>
      </c>
      <c r="I24" s="238">
        <f t="shared" si="6"/>
        <v>3149.1</v>
      </c>
      <c r="J24" s="382">
        <v>3499</v>
      </c>
      <c r="K24" s="238">
        <f t="shared" si="7"/>
        <v>3848.9</v>
      </c>
      <c r="L24" s="238">
        <f t="shared" si="8"/>
        <v>4198.8</v>
      </c>
      <c r="M24" s="238">
        <f t="shared" si="9"/>
        <v>4548.7</v>
      </c>
      <c r="N24" s="238">
        <f t="shared" si="10"/>
        <v>4898.5999999999995</v>
      </c>
      <c r="O24" s="238">
        <f t="shared" si="11"/>
        <v>5248.5</v>
      </c>
      <c r="P24" s="238">
        <f t="shared" si="20"/>
        <v>5598.4000000000005</v>
      </c>
      <c r="Q24" s="238">
        <f t="shared" si="21"/>
        <v>5948.3</v>
      </c>
      <c r="R24" s="238">
        <f t="shared" si="22"/>
        <v>6298.2</v>
      </c>
      <c r="S24" s="238">
        <f t="shared" si="12"/>
        <v>6648.0999999999995</v>
      </c>
      <c r="T24" s="238">
        <f t="shared" si="13"/>
        <v>6998</v>
      </c>
      <c r="U24" s="238">
        <f t="shared" si="14"/>
        <v>7347.9000000000005</v>
      </c>
      <c r="V24" s="238">
        <f t="shared" si="15"/>
        <v>7697.8</v>
      </c>
      <c r="W24" s="238">
        <f t="shared" si="16"/>
        <v>8047.7</v>
      </c>
      <c r="X24" s="238">
        <f t="shared" si="17"/>
        <v>8397.6</v>
      </c>
      <c r="Y24" s="254">
        <f t="shared" si="18"/>
        <v>8747.5</v>
      </c>
      <c r="Z24" s="254">
        <f t="shared" si="23"/>
        <v>9622.25</v>
      </c>
      <c r="AA24" s="254">
        <f t="shared" si="24"/>
        <v>10497</v>
      </c>
      <c r="AB24" s="254">
        <f t="shared" si="25"/>
        <v>11371.75</v>
      </c>
      <c r="AC24" s="254">
        <f t="shared" si="26"/>
        <v>12246.499999999998</v>
      </c>
      <c r="AD24" s="254">
        <f t="shared" si="27"/>
        <v>13121.25</v>
      </c>
      <c r="AE24" s="268" t="s">
        <v>352</v>
      </c>
      <c r="AF24" s="262" t="s">
        <v>353</v>
      </c>
    </row>
    <row r="25" spans="1:32" ht="15.75" x14ac:dyDescent="0.25">
      <c r="A25" s="548"/>
      <c r="B25" s="250" t="s">
        <v>336</v>
      </c>
      <c r="C25" s="238">
        <f t="shared" si="1"/>
        <v>1049.7</v>
      </c>
      <c r="D25" s="238">
        <f t="shared" si="2"/>
        <v>1399.6000000000001</v>
      </c>
      <c r="E25" s="238">
        <f t="shared" si="3"/>
        <v>1749.5</v>
      </c>
      <c r="F25" s="238">
        <f t="shared" si="4"/>
        <v>2099.4</v>
      </c>
      <c r="G25" s="238">
        <f t="shared" si="5"/>
        <v>2449.2999999999997</v>
      </c>
      <c r="H25" s="238">
        <f t="shared" si="19"/>
        <v>2799.2000000000003</v>
      </c>
      <c r="I25" s="238">
        <f t="shared" si="6"/>
        <v>3149.1</v>
      </c>
      <c r="J25" s="382">
        <v>3499</v>
      </c>
      <c r="K25" s="238">
        <f t="shared" si="7"/>
        <v>3848.9</v>
      </c>
      <c r="L25" s="238">
        <f t="shared" si="8"/>
        <v>4198.8</v>
      </c>
      <c r="M25" s="238">
        <f t="shared" si="9"/>
        <v>4548.7</v>
      </c>
      <c r="N25" s="238">
        <f t="shared" si="10"/>
        <v>4898.5999999999995</v>
      </c>
      <c r="O25" s="238">
        <f t="shared" si="11"/>
        <v>5248.5</v>
      </c>
      <c r="P25" s="238">
        <f t="shared" si="20"/>
        <v>5598.4000000000005</v>
      </c>
      <c r="Q25" s="238">
        <f t="shared" si="21"/>
        <v>5948.3</v>
      </c>
      <c r="R25" s="238">
        <f t="shared" si="22"/>
        <v>6298.2</v>
      </c>
      <c r="S25" s="238">
        <f t="shared" si="12"/>
        <v>6648.0999999999995</v>
      </c>
      <c r="T25" s="238">
        <f t="shared" si="13"/>
        <v>6998</v>
      </c>
      <c r="U25" s="238">
        <f t="shared" si="14"/>
        <v>7347.9000000000005</v>
      </c>
      <c r="V25" s="238">
        <f t="shared" si="15"/>
        <v>7697.8</v>
      </c>
      <c r="W25" s="238">
        <f t="shared" si="16"/>
        <v>8047.7</v>
      </c>
      <c r="X25" s="238">
        <f t="shared" si="17"/>
        <v>8397.6</v>
      </c>
      <c r="Y25" s="254">
        <f>J25*2.5</f>
        <v>8747.5</v>
      </c>
      <c r="Z25" s="254">
        <f t="shared" si="23"/>
        <v>9622.25</v>
      </c>
      <c r="AA25" s="254">
        <f t="shared" si="24"/>
        <v>10497</v>
      </c>
      <c r="AB25" s="254">
        <f t="shared" si="25"/>
        <v>11371.75</v>
      </c>
      <c r="AC25" s="254">
        <f t="shared" si="26"/>
        <v>12246.499999999998</v>
      </c>
      <c r="AD25" s="254">
        <f t="shared" si="27"/>
        <v>13121.25</v>
      </c>
      <c r="AE25" s="268" t="s">
        <v>352</v>
      </c>
      <c r="AF25" s="262" t="s">
        <v>353</v>
      </c>
    </row>
    <row r="26" spans="1:32" ht="15.75" x14ac:dyDescent="0.25">
      <c r="A26" s="548"/>
      <c r="B26" s="250" t="s">
        <v>150</v>
      </c>
      <c r="C26" s="238">
        <f t="shared" si="1"/>
        <v>1049.7</v>
      </c>
      <c r="D26" s="238">
        <f t="shared" si="2"/>
        <v>1399.6000000000001</v>
      </c>
      <c r="E26" s="238">
        <f>J26*0.5</f>
        <v>1749.5</v>
      </c>
      <c r="F26" s="238">
        <f t="shared" si="4"/>
        <v>2099.4</v>
      </c>
      <c r="G26" s="238">
        <f t="shared" si="5"/>
        <v>2449.2999999999997</v>
      </c>
      <c r="H26" s="238">
        <f t="shared" si="19"/>
        <v>2799.2000000000003</v>
      </c>
      <c r="I26" s="238">
        <f t="shared" si="6"/>
        <v>3149.1</v>
      </c>
      <c r="J26" s="382">
        <v>3499</v>
      </c>
      <c r="K26" s="238">
        <f t="shared" si="7"/>
        <v>3848.9</v>
      </c>
      <c r="L26" s="238">
        <f t="shared" si="8"/>
        <v>4198.8</v>
      </c>
      <c r="M26" s="238">
        <f t="shared" si="9"/>
        <v>4548.7</v>
      </c>
      <c r="N26" s="238">
        <f t="shared" si="10"/>
        <v>4898.5999999999995</v>
      </c>
      <c r="O26" s="238">
        <f t="shared" si="11"/>
        <v>5248.5</v>
      </c>
      <c r="P26" s="238">
        <f t="shared" si="20"/>
        <v>5598.4000000000005</v>
      </c>
      <c r="Q26" s="238">
        <f t="shared" si="21"/>
        <v>5948.3</v>
      </c>
      <c r="R26" s="238">
        <f t="shared" si="22"/>
        <v>6298.2</v>
      </c>
      <c r="S26" s="238">
        <f t="shared" si="12"/>
        <v>6648.0999999999995</v>
      </c>
      <c r="T26" s="238">
        <f t="shared" si="13"/>
        <v>6998</v>
      </c>
      <c r="U26" s="238">
        <f t="shared" si="14"/>
        <v>7347.9000000000005</v>
      </c>
      <c r="V26" s="238">
        <f t="shared" si="15"/>
        <v>7697.8</v>
      </c>
      <c r="W26" s="238">
        <f t="shared" si="16"/>
        <v>8047.7</v>
      </c>
      <c r="X26" s="238">
        <f t="shared" si="17"/>
        <v>8397.6</v>
      </c>
      <c r="Y26" s="254">
        <f t="shared" si="18"/>
        <v>8747.5</v>
      </c>
      <c r="Z26" s="254">
        <f t="shared" si="23"/>
        <v>9622.25</v>
      </c>
      <c r="AA26" s="254">
        <f t="shared" si="24"/>
        <v>10497</v>
      </c>
      <c r="AB26" s="254">
        <f t="shared" si="25"/>
        <v>11371.75</v>
      </c>
      <c r="AC26" s="254">
        <f t="shared" si="26"/>
        <v>12246.499999999998</v>
      </c>
      <c r="AD26" s="254">
        <f t="shared" si="27"/>
        <v>13121.25</v>
      </c>
      <c r="AE26" s="268" t="s">
        <v>352</v>
      </c>
      <c r="AF26" s="262" t="s">
        <v>353</v>
      </c>
    </row>
    <row r="27" spans="1:32" ht="15.75" x14ac:dyDescent="0.25">
      <c r="A27" s="548"/>
      <c r="B27" s="250" t="s">
        <v>151</v>
      </c>
      <c r="C27" s="238">
        <f t="shared" si="1"/>
        <v>1049.7</v>
      </c>
      <c r="D27" s="238">
        <f t="shared" si="2"/>
        <v>1399.6000000000001</v>
      </c>
      <c r="E27" s="238">
        <f>J27*0.5</f>
        <v>1749.5</v>
      </c>
      <c r="F27" s="238">
        <f t="shared" si="4"/>
        <v>2099.4</v>
      </c>
      <c r="G27" s="238">
        <f t="shared" si="5"/>
        <v>2449.2999999999997</v>
      </c>
      <c r="H27" s="238">
        <f t="shared" si="19"/>
        <v>2799.2000000000003</v>
      </c>
      <c r="I27" s="238">
        <f t="shared" si="6"/>
        <v>3149.1</v>
      </c>
      <c r="J27" s="382">
        <v>3499</v>
      </c>
      <c r="K27" s="238">
        <f t="shared" si="7"/>
        <v>3848.9</v>
      </c>
      <c r="L27" s="238">
        <f t="shared" si="8"/>
        <v>4198.8</v>
      </c>
      <c r="M27" s="238">
        <f t="shared" si="9"/>
        <v>4548.7</v>
      </c>
      <c r="N27" s="238">
        <f t="shared" si="10"/>
        <v>4898.5999999999995</v>
      </c>
      <c r="O27" s="238">
        <f t="shared" si="11"/>
        <v>5248.5</v>
      </c>
      <c r="P27" s="238">
        <f t="shared" si="20"/>
        <v>5598.4000000000005</v>
      </c>
      <c r="Q27" s="238">
        <f t="shared" si="21"/>
        <v>5948.3</v>
      </c>
      <c r="R27" s="238">
        <f t="shared" si="22"/>
        <v>6298.2</v>
      </c>
      <c r="S27" s="238">
        <f t="shared" si="12"/>
        <v>6648.0999999999995</v>
      </c>
      <c r="T27" s="238">
        <f t="shared" si="13"/>
        <v>6998</v>
      </c>
      <c r="U27" s="238">
        <f t="shared" si="14"/>
        <v>7347.9000000000005</v>
      </c>
      <c r="V27" s="238">
        <f t="shared" si="15"/>
        <v>7697.8</v>
      </c>
      <c r="W27" s="238">
        <f t="shared" si="16"/>
        <v>8047.7</v>
      </c>
      <c r="X27" s="238">
        <f t="shared" si="17"/>
        <v>8397.6</v>
      </c>
      <c r="Y27" s="254">
        <f t="shared" si="18"/>
        <v>8747.5</v>
      </c>
      <c r="Z27" s="254">
        <f t="shared" si="23"/>
        <v>9622.25</v>
      </c>
      <c r="AA27" s="254">
        <f t="shared" si="24"/>
        <v>10497</v>
      </c>
      <c r="AB27" s="254">
        <f t="shared" si="25"/>
        <v>11371.75</v>
      </c>
      <c r="AC27" s="254">
        <f t="shared" si="26"/>
        <v>12246.499999999998</v>
      </c>
      <c r="AD27" s="254">
        <f t="shared" si="27"/>
        <v>13121.25</v>
      </c>
      <c r="AE27" s="268" t="s">
        <v>352</v>
      </c>
      <c r="AF27" s="262" t="s">
        <v>353</v>
      </c>
    </row>
    <row r="28" spans="1:32" ht="15.75" x14ac:dyDescent="0.25">
      <c r="A28" s="548"/>
      <c r="B28" s="253" t="s">
        <v>294</v>
      </c>
      <c r="C28" s="238">
        <f t="shared" si="1"/>
        <v>1049.7</v>
      </c>
      <c r="D28" s="238">
        <f t="shared" si="2"/>
        <v>1399.6000000000001</v>
      </c>
      <c r="E28" s="238">
        <f t="shared" si="3"/>
        <v>1749.5</v>
      </c>
      <c r="F28" s="238">
        <f t="shared" si="4"/>
        <v>2099.4</v>
      </c>
      <c r="G28" s="238">
        <f t="shared" si="5"/>
        <v>2449.2999999999997</v>
      </c>
      <c r="H28" s="238">
        <f t="shared" si="19"/>
        <v>2799.2000000000003</v>
      </c>
      <c r="I28" s="238">
        <f t="shared" si="6"/>
        <v>3149.1</v>
      </c>
      <c r="J28" s="382">
        <v>3499</v>
      </c>
      <c r="K28" s="238">
        <f t="shared" si="7"/>
        <v>3848.9</v>
      </c>
      <c r="L28" s="238">
        <f t="shared" si="8"/>
        <v>4198.8</v>
      </c>
      <c r="M28" s="238">
        <f t="shared" si="9"/>
        <v>4548.7</v>
      </c>
      <c r="N28" s="238">
        <f t="shared" si="10"/>
        <v>4898.5999999999995</v>
      </c>
      <c r="O28" s="238">
        <f t="shared" si="11"/>
        <v>5248.5</v>
      </c>
      <c r="P28" s="238">
        <f t="shared" si="20"/>
        <v>5598.4000000000005</v>
      </c>
      <c r="Q28" s="238">
        <f t="shared" si="21"/>
        <v>5948.3</v>
      </c>
      <c r="R28" s="238">
        <f t="shared" si="22"/>
        <v>6298.2</v>
      </c>
      <c r="S28" s="238">
        <f t="shared" si="12"/>
        <v>6648.0999999999995</v>
      </c>
      <c r="T28" s="238">
        <f t="shared" si="13"/>
        <v>6998</v>
      </c>
      <c r="U28" s="238">
        <f t="shared" si="14"/>
        <v>7347.9000000000005</v>
      </c>
      <c r="V28" s="238">
        <f t="shared" si="15"/>
        <v>7697.8</v>
      </c>
      <c r="W28" s="238">
        <f t="shared" si="16"/>
        <v>8047.7</v>
      </c>
      <c r="X28" s="238">
        <f t="shared" si="17"/>
        <v>8397.6</v>
      </c>
      <c r="Y28" s="254">
        <f t="shared" si="18"/>
        <v>8747.5</v>
      </c>
      <c r="Z28" s="254">
        <f t="shared" si="23"/>
        <v>9622.25</v>
      </c>
      <c r="AA28" s="254">
        <f t="shared" si="24"/>
        <v>10497</v>
      </c>
      <c r="AB28" s="254">
        <f t="shared" si="25"/>
        <v>11371.75</v>
      </c>
      <c r="AC28" s="254">
        <f t="shared" si="26"/>
        <v>12246.499999999998</v>
      </c>
      <c r="AD28" s="254">
        <f t="shared" si="27"/>
        <v>13121.25</v>
      </c>
      <c r="AE28" s="268" t="s">
        <v>352</v>
      </c>
      <c r="AF28" s="262" t="s">
        <v>353</v>
      </c>
    </row>
    <row r="29" spans="1:32" ht="15" customHeight="1" x14ac:dyDescent="0.25">
      <c r="A29" s="630"/>
      <c r="B29" s="632" t="s">
        <v>299</v>
      </c>
      <c r="C29" s="238">
        <f t="shared" si="1"/>
        <v>1049.7</v>
      </c>
      <c r="D29" s="238">
        <f t="shared" si="2"/>
        <v>1399.6000000000001</v>
      </c>
      <c r="E29" s="238">
        <f t="shared" si="3"/>
        <v>1749.5</v>
      </c>
      <c r="F29" s="238">
        <f t="shared" si="4"/>
        <v>2099.4</v>
      </c>
      <c r="G29" s="238">
        <f t="shared" si="5"/>
        <v>2449.2999999999997</v>
      </c>
      <c r="H29" s="238">
        <f t="shared" si="19"/>
        <v>2799.2000000000003</v>
      </c>
      <c r="I29" s="238">
        <f t="shared" si="6"/>
        <v>3149.1</v>
      </c>
      <c r="J29" s="382">
        <v>3499</v>
      </c>
      <c r="K29" s="238">
        <f t="shared" si="7"/>
        <v>3848.9</v>
      </c>
      <c r="L29" s="238">
        <f t="shared" si="8"/>
        <v>4198.8</v>
      </c>
      <c r="M29" s="238">
        <f t="shared" si="9"/>
        <v>4548.7</v>
      </c>
      <c r="N29" s="238">
        <f t="shared" si="10"/>
        <v>4898.5999999999995</v>
      </c>
      <c r="O29" s="238">
        <f t="shared" si="11"/>
        <v>5248.5</v>
      </c>
      <c r="P29" s="238">
        <f t="shared" si="20"/>
        <v>5598.4000000000005</v>
      </c>
      <c r="Q29" s="238">
        <f t="shared" si="21"/>
        <v>5948.3</v>
      </c>
      <c r="R29" s="238">
        <f t="shared" si="22"/>
        <v>6298.2</v>
      </c>
      <c r="S29" s="238">
        <f t="shared" si="12"/>
        <v>6648.0999999999995</v>
      </c>
      <c r="T29" s="238">
        <f t="shared" si="13"/>
        <v>6998</v>
      </c>
      <c r="U29" s="238">
        <f t="shared" si="14"/>
        <v>7347.9000000000005</v>
      </c>
      <c r="V29" s="238">
        <f t="shared" si="15"/>
        <v>7697.8</v>
      </c>
      <c r="W29" s="238">
        <f t="shared" si="16"/>
        <v>8047.7</v>
      </c>
      <c r="X29" s="238">
        <f t="shared" si="17"/>
        <v>8397.6</v>
      </c>
      <c r="Y29" s="254">
        <f t="shared" si="18"/>
        <v>8747.5</v>
      </c>
      <c r="Z29" s="254">
        <f t="shared" si="23"/>
        <v>9622.25</v>
      </c>
      <c r="AA29" s="254">
        <f t="shared" si="24"/>
        <v>10497</v>
      </c>
      <c r="AB29" s="254">
        <f t="shared" si="25"/>
        <v>11371.75</v>
      </c>
      <c r="AC29" s="254">
        <f t="shared" si="26"/>
        <v>12246.499999999998</v>
      </c>
      <c r="AD29" s="254">
        <f t="shared" si="27"/>
        <v>13121.25</v>
      </c>
      <c r="AE29" s="589" t="s">
        <v>352</v>
      </c>
      <c r="AF29" s="590" t="s">
        <v>353</v>
      </c>
    </row>
    <row r="30" spans="1:32" ht="15" customHeight="1" x14ac:dyDescent="0.25">
      <c r="A30" s="630"/>
      <c r="B30" s="633"/>
      <c r="C30" s="238">
        <f t="shared" si="1"/>
        <v>1049.7</v>
      </c>
      <c r="D30" s="238">
        <f t="shared" si="2"/>
        <v>1399.6000000000001</v>
      </c>
      <c r="E30" s="238">
        <f t="shared" si="3"/>
        <v>1749.5</v>
      </c>
      <c r="F30" s="238">
        <f t="shared" si="4"/>
        <v>2099.4</v>
      </c>
      <c r="G30" s="238">
        <f t="shared" si="5"/>
        <v>2449.2999999999997</v>
      </c>
      <c r="H30" s="238">
        <f t="shared" si="19"/>
        <v>2799.2000000000003</v>
      </c>
      <c r="I30" s="238">
        <f t="shared" si="6"/>
        <v>3149.1</v>
      </c>
      <c r="J30" s="382">
        <v>3499</v>
      </c>
      <c r="K30" s="238">
        <f t="shared" si="7"/>
        <v>3848.9</v>
      </c>
      <c r="L30" s="238">
        <f t="shared" si="8"/>
        <v>4198.8</v>
      </c>
      <c r="M30" s="238">
        <f t="shared" si="9"/>
        <v>4548.7</v>
      </c>
      <c r="N30" s="238">
        <f t="shared" si="10"/>
        <v>4898.5999999999995</v>
      </c>
      <c r="O30" s="238">
        <f t="shared" si="11"/>
        <v>5248.5</v>
      </c>
      <c r="P30" s="238">
        <f t="shared" si="20"/>
        <v>5598.4000000000005</v>
      </c>
      <c r="Q30" s="238">
        <f t="shared" si="21"/>
        <v>5948.3</v>
      </c>
      <c r="R30" s="238">
        <f t="shared" si="22"/>
        <v>6298.2</v>
      </c>
      <c r="S30" s="238">
        <f t="shared" si="12"/>
        <v>6648.0999999999995</v>
      </c>
      <c r="T30" s="238">
        <f t="shared" si="13"/>
        <v>6998</v>
      </c>
      <c r="U30" s="238">
        <f t="shared" si="14"/>
        <v>7347.9000000000005</v>
      </c>
      <c r="V30" s="238">
        <f t="shared" si="15"/>
        <v>7697.8</v>
      </c>
      <c r="W30" s="238">
        <f t="shared" si="16"/>
        <v>8047.7</v>
      </c>
      <c r="X30" s="238">
        <f t="shared" si="17"/>
        <v>8397.6</v>
      </c>
      <c r="Y30" s="254">
        <f t="shared" si="18"/>
        <v>8747.5</v>
      </c>
      <c r="Z30" s="254">
        <f t="shared" si="23"/>
        <v>9622.25</v>
      </c>
      <c r="AA30" s="254">
        <f t="shared" si="24"/>
        <v>10497</v>
      </c>
      <c r="AB30" s="254">
        <f t="shared" si="25"/>
        <v>11371.75</v>
      </c>
      <c r="AC30" s="254">
        <f t="shared" si="26"/>
        <v>12246.499999999998</v>
      </c>
      <c r="AD30" s="254">
        <f t="shared" si="27"/>
        <v>13121.25</v>
      </c>
      <c r="AE30" s="562"/>
      <c r="AF30" s="564"/>
    </row>
    <row r="31" spans="1:32" ht="31.5" x14ac:dyDescent="0.25">
      <c r="A31" s="548"/>
      <c r="B31" s="232" t="s">
        <v>337</v>
      </c>
      <c r="C31" s="238">
        <f t="shared" si="1"/>
        <v>839.69999999999993</v>
      </c>
      <c r="D31" s="238">
        <f t="shared" si="2"/>
        <v>1119.6000000000001</v>
      </c>
      <c r="E31" s="238">
        <f t="shared" si="3"/>
        <v>1399.5</v>
      </c>
      <c r="F31" s="238">
        <f t="shared" si="4"/>
        <v>1679.3999999999999</v>
      </c>
      <c r="G31" s="238">
        <f t="shared" si="5"/>
        <v>1959.3</v>
      </c>
      <c r="H31" s="238">
        <f t="shared" si="19"/>
        <v>2239.2000000000003</v>
      </c>
      <c r="I31" s="238">
        <f t="shared" si="6"/>
        <v>2519.1</v>
      </c>
      <c r="J31" s="371">
        <v>2799</v>
      </c>
      <c r="K31" s="238">
        <f t="shared" si="7"/>
        <v>3078.9</v>
      </c>
      <c r="L31" s="238">
        <f t="shared" si="8"/>
        <v>3358.7999999999997</v>
      </c>
      <c r="M31" s="238">
        <f t="shared" si="9"/>
        <v>3638.7000000000003</v>
      </c>
      <c r="N31" s="238">
        <f t="shared" si="10"/>
        <v>3918.6</v>
      </c>
      <c r="O31" s="238">
        <f t="shared" si="11"/>
        <v>4198.5</v>
      </c>
      <c r="P31" s="238">
        <f t="shared" si="20"/>
        <v>4478.4000000000005</v>
      </c>
      <c r="Q31" s="238">
        <f t="shared" si="21"/>
        <v>4758.3</v>
      </c>
      <c r="R31" s="238">
        <f t="shared" si="22"/>
        <v>5038.2</v>
      </c>
      <c r="S31" s="238">
        <f t="shared" si="12"/>
        <v>5318.0999999999995</v>
      </c>
      <c r="T31" s="238">
        <f t="shared" si="13"/>
        <v>5598</v>
      </c>
      <c r="U31" s="238">
        <f t="shared" si="14"/>
        <v>5877.9000000000005</v>
      </c>
      <c r="V31" s="238">
        <f t="shared" si="15"/>
        <v>6157.8</v>
      </c>
      <c r="W31" s="238">
        <f t="shared" si="16"/>
        <v>6437.7</v>
      </c>
      <c r="X31" s="238">
        <f t="shared" si="17"/>
        <v>6717.5999999999995</v>
      </c>
      <c r="Y31" s="254">
        <f t="shared" si="18"/>
        <v>6997.5</v>
      </c>
      <c r="Z31" s="254">
        <f t="shared" si="23"/>
        <v>7697.25</v>
      </c>
      <c r="AA31" s="254">
        <f t="shared" si="24"/>
        <v>8397</v>
      </c>
      <c r="AB31" s="254">
        <f t="shared" si="25"/>
        <v>9096.75</v>
      </c>
      <c r="AC31" s="254">
        <f t="shared" si="26"/>
        <v>9796.5</v>
      </c>
      <c r="AD31" s="254">
        <f t="shared" si="27"/>
        <v>10496.25</v>
      </c>
      <c r="AE31" s="268" t="s">
        <v>298</v>
      </c>
      <c r="AF31" s="262" t="s">
        <v>356</v>
      </c>
    </row>
    <row r="32" spans="1:32" ht="16.5" thickBot="1" x14ac:dyDescent="0.3">
      <c r="A32" s="549"/>
      <c r="B32" s="251" t="s">
        <v>338</v>
      </c>
      <c r="C32" s="255">
        <f t="shared" si="1"/>
        <v>839.69999999999993</v>
      </c>
      <c r="D32" s="255">
        <f t="shared" si="2"/>
        <v>1119.6000000000001</v>
      </c>
      <c r="E32" s="255">
        <f t="shared" si="3"/>
        <v>1399.5</v>
      </c>
      <c r="F32" s="255">
        <f t="shared" si="4"/>
        <v>1679.3999999999999</v>
      </c>
      <c r="G32" s="255">
        <f t="shared" si="5"/>
        <v>1959.3</v>
      </c>
      <c r="H32" s="255">
        <f t="shared" si="19"/>
        <v>2239.2000000000003</v>
      </c>
      <c r="I32" s="255">
        <f t="shared" si="6"/>
        <v>2519.1</v>
      </c>
      <c r="J32" s="372">
        <v>2799</v>
      </c>
      <c r="K32" s="255">
        <f t="shared" si="7"/>
        <v>3078.9</v>
      </c>
      <c r="L32" s="255">
        <f t="shared" si="8"/>
        <v>3358.7999999999997</v>
      </c>
      <c r="M32" s="255">
        <f t="shared" si="9"/>
        <v>3638.7000000000003</v>
      </c>
      <c r="N32" s="255">
        <f t="shared" si="10"/>
        <v>3918.6</v>
      </c>
      <c r="O32" s="255">
        <f t="shared" si="11"/>
        <v>4198.5</v>
      </c>
      <c r="P32" s="255">
        <f t="shared" si="20"/>
        <v>4478.4000000000005</v>
      </c>
      <c r="Q32" s="255">
        <f t="shared" si="21"/>
        <v>4758.3</v>
      </c>
      <c r="R32" s="255">
        <f t="shared" si="22"/>
        <v>5038.2</v>
      </c>
      <c r="S32" s="255">
        <f t="shared" si="12"/>
        <v>5318.0999999999995</v>
      </c>
      <c r="T32" s="255">
        <f t="shared" si="13"/>
        <v>5598</v>
      </c>
      <c r="U32" s="255">
        <f t="shared" si="14"/>
        <v>5877.9000000000005</v>
      </c>
      <c r="V32" s="255">
        <f t="shared" si="15"/>
        <v>6157.8</v>
      </c>
      <c r="W32" s="255">
        <f t="shared" si="16"/>
        <v>6437.7</v>
      </c>
      <c r="X32" s="255">
        <f t="shared" si="17"/>
        <v>6717.5999999999995</v>
      </c>
      <c r="Y32" s="134">
        <f t="shared" si="18"/>
        <v>6997.5</v>
      </c>
      <c r="Z32" s="134">
        <f t="shared" si="23"/>
        <v>7697.25</v>
      </c>
      <c r="AA32" s="134">
        <f t="shared" si="24"/>
        <v>8397</v>
      </c>
      <c r="AB32" s="134">
        <f t="shared" si="25"/>
        <v>9096.75</v>
      </c>
      <c r="AC32" s="134">
        <f t="shared" si="26"/>
        <v>9796.5</v>
      </c>
      <c r="AD32" s="134">
        <f t="shared" si="27"/>
        <v>10496.25</v>
      </c>
      <c r="AE32" s="269" t="s">
        <v>298</v>
      </c>
      <c r="AF32" s="263" t="s">
        <v>353</v>
      </c>
    </row>
    <row r="33" spans="1:32" ht="15.75" x14ac:dyDescent="0.25">
      <c r="A33" s="518">
        <v>3</v>
      </c>
      <c r="B33" s="136" t="s">
        <v>6</v>
      </c>
      <c r="C33" s="126">
        <f t="shared" si="1"/>
        <v>1095</v>
      </c>
      <c r="D33" s="126">
        <f t="shared" si="2"/>
        <v>1460</v>
      </c>
      <c r="E33" s="126">
        <f t="shared" si="3"/>
        <v>1825</v>
      </c>
      <c r="F33" s="126">
        <f t="shared" si="4"/>
        <v>2190</v>
      </c>
      <c r="G33" s="126">
        <f t="shared" si="5"/>
        <v>2555</v>
      </c>
      <c r="H33" s="126">
        <f t="shared" si="19"/>
        <v>2920</v>
      </c>
      <c r="I33" s="126">
        <f t="shared" si="6"/>
        <v>3285</v>
      </c>
      <c r="J33" s="126">
        <v>3650</v>
      </c>
      <c r="K33" s="126">
        <f t="shared" si="7"/>
        <v>4015.0000000000005</v>
      </c>
      <c r="L33" s="126">
        <f t="shared" si="8"/>
        <v>4380</v>
      </c>
      <c r="M33" s="126">
        <f t="shared" si="9"/>
        <v>4745</v>
      </c>
      <c r="N33" s="126">
        <f t="shared" si="10"/>
        <v>5110</v>
      </c>
      <c r="O33" s="126">
        <f t="shared" si="11"/>
        <v>5475</v>
      </c>
      <c r="P33" s="126">
        <f t="shared" si="20"/>
        <v>5840</v>
      </c>
      <c r="Q33" s="126">
        <f t="shared" si="21"/>
        <v>6205</v>
      </c>
      <c r="R33" s="126">
        <f t="shared" si="22"/>
        <v>6570</v>
      </c>
      <c r="S33" s="126">
        <f t="shared" si="12"/>
        <v>6935</v>
      </c>
      <c r="T33" s="126">
        <f t="shared" si="13"/>
        <v>7300</v>
      </c>
      <c r="U33" s="126">
        <f t="shared" si="14"/>
        <v>7665</v>
      </c>
      <c r="V33" s="126">
        <f t="shared" si="15"/>
        <v>8030.0000000000009</v>
      </c>
      <c r="W33" s="126">
        <f t="shared" si="16"/>
        <v>8395</v>
      </c>
      <c r="X33" s="126">
        <f t="shared" si="17"/>
        <v>8760</v>
      </c>
      <c r="Y33" s="127">
        <f t="shared" si="18"/>
        <v>9125</v>
      </c>
      <c r="Z33" s="127">
        <f t="shared" si="23"/>
        <v>10037.500000000002</v>
      </c>
      <c r="AA33" s="127">
        <f t="shared" si="24"/>
        <v>10950</v>
      </c>
      <c r="AB33" s="127">
        <f t="shared" si="25"/>
        <v>11862.5</v>
      </c>
      <c r="AC33" s="127">
        <f t="shared" si="26"/>
        <v>12775</v>
      </c>
      <c r="AD33" s="127">
        <f t="shared" si="27"/>
        <v>13687.5</v>
      </c>
      <c r="AE33" s="267" t="s">
        <v>352</v>
      </c>
      <c r="AF33" s="261" t="s">
        <v>353</v>
      </c>
    </row>
    <row r="34" spans="1:32" ht="31.5" x14ac:dyDescent="0.25">
      <c r="A34" s="519"/>
      <c r="B34" s="130" t="s">
        <v>300</v>
      </c>
      <c r="C34" s="238">
        <f t="shared" si="1"/>
        <v>1095</v>
      </c>
      <c r="D34" s="238">
        <f t="shared" si="2"/>
        <v>1460</v>
      </c>
      <c r="E34" s="238">
        <f t="shared" si="3"/>
        <v>1825</v>
      </c>
      <c r="F34" s="238">
        <f t="shared" si="4"/>
        <v>2190</v>
      </c>
      <c r="G34" s="238">
        <f t="shared" si="5"/>
        <v>2555</v>
      </c>
      <c r="H34" s="238">
        <f t="shared" si="19"/>
        <v>2920</v>
      </c>
      <c r="I34" s="238">
        <f t="shared" si="6"/>
        <v>3285</v>
      </c>
      <c r="J34" s="371">
        <v>3650</v>
      </c>
      <c r="K34" s="238">
        <f t="shared" si="7"/>
        <v>4015.0000000000005</v>
      </c>
      <c r="L34" s="238">
        <f t="shared" si="8"/>
        <v>4380</v>
      </c>
      <c r="M34" s="238">
        <f t="shared" si="9"/>
        <v>4745</v>
      </c>
      <c r="N34" s="238">
        <f t="shared" si="10"/>
        <v>5110</v>
      </c>
      <c r="O34" s="238">
        <f t="shared" si="11"/>
        <v>5475</v>
      </c>
      <c r="P34" s="238">
        <f t="shared" si="20"/>
        <v>5840</v>
      </c>
      <c r="Q34" s="238">
        <f t="shared" si="21"/>
        <v>6205</v>
      </c>
      <c r="R34" s="238">
        <f t="shared" si="22"/>
        <v>6570</v>
      </c>
      <c r="S34" s="238">
        <f t="shared" si="12"/>
        <v>6935</v>
      </c>
      <c r="T34" s="238">
        <f t="shared" si="13"/>
        <v>7300</v>
      </c>
      <c r="U34" s="238">
        <f t="shared" si="14"/>
        <v>7665</v>
      </c>
      <c r="V34" s="238">
        <f t="shared" si="15"/>
        <v>8030.0000000000009</v>
      </c>
      <c r="W34" s="238">
        <f t="shared" si="16"/>
        <v>8395</v>
      </c>
      <c r="X34" s="238">
        <f t="shared" si="17"/>
        <v>8760</v>
      </c>
      <c r="Y34" s="254">
        <f t="shared" si="18"/>
        <v>9125</v>
      </c>
      <c r="Z34" s="254">
        <f t="shared" si="23"/>
        <v>10037.500000000002</v>
      </c>
      <c r="AA34" s="254">
        <f t="shared" si="24"/>
        <v>10950</v>
      </c>
      <c r="AB34" s="254">
        <f t="shared" si="25"/>
        <v>11862.5</v>
      </c>
      <c r="AC34" s="254">
        <f t="shared" si="26"/>
        <v>12775</v>
      </c>
      <c r="AD34" s="254">
        <f t="shared" si="27"/>
        <v>13687.5</v>
      </c>
      <c r="AE34" s="268" t="s">
        <v>359</v>
      </c>
      <c r="AF34" s="262" t="s">
        <v>360</v>
      </c>
    </row>
    <row r="35" spans="1:32" ht="30.75" x14ac:dyDescent="0.25">
      <c r="A35" s="519"/>
      <c r="B35" s="130" t="s">
        <v>301</v>
      </c>
      <c r="C35" s="238">
        <f t="shared" si="1"/>
        <v>1095</v>
      </c>
      <c r="D35" s="238">
        <f t="shared" si="2"/>
        <v>1460</v>
      </c>
      <c r="E35" s="238">
        <f t="shared" si="3"/>
        <v>1825</v>
      </c>
      <c r="F35" s="238">
        <f t="shared" si="4"/>
        <v>2190</v>
      </c>
      <c r="G35" s="238">
        <f t="shared" si="5"/>
        <v>2555</v>
      </c>
      <c r="H35" s="238">
        <f t="shared" si="19"/>
        <v>2920</v>
      </c>
      <c r="I35" s="238">
        <f t="shared" si="6"/>
        <v>3285</v>
      </c>
      <c r="J35" s="383">
        <v>3650</v>
      </c>
      <c r="K35" s="238">
        <f t="shared" si="7"/>
        <v>4015.0000000000005</v>
      </c>
      <c r="L35" s="238">
        <f t="shared" si="8"/>
        <v>4380</v>
      </c>
      <c r="M35" s="238">
        <f t="shared" si="9"/>
        <v>4745</v>
      </c>
      <c r="N35" s="238">
        <f t="shared" si="10"/>
        <v>5110</v>
      </c>
      <c r="O35" s="238">
        <f t="shared" si="11"/>
        <v>5475</v>
      </c>
      <c r="P35" s="238">
        <f t="shared" si="20"/>
        <v>5840</v>
      </c>
      <c r="Q35" s="238">
        <f t="shared" si="21"/>
        <v>6205</v>
      </c>
      <c r="R35" s="238">
        <f t="shared" si="22"/>
        <v>6570</v>
      </c>
      <c r="S35" s="238">
        <f t="shared" si="12"/>
        <v>6935</v>
      </c>
      <c r="T35" s="238">
        <f t="shared" si="13"/>
        <v>7300</v>
      </c>
      <c r="U35" s="238">
        <f t="shared" si="14"/>
        <v>7665</v>
      </c>
      <c r="V35" s="238">
        <f t="shared" si="15"/>
        <v>8030.0000000000009</v>
      </c>
      <c r="W35" s="238">
        <f t="shared" si="16"/>
        <v>8395</v>
      </c>
      <c r="X35" s="238">
        <f t="shared" si="17"/>
        <v>8760</v>
      </c>
      <c r="Y35" s="254">
        <f t="shared" si="18"/>
        <v>9125</v>
      </c>
      <c r="Z35" s="254">
        <f t="shared" si="23"/>
        <v>10037.500000000002</v>
      </c>
      <c r="AA35" s="254">
        <f t="shared" si="24"/>
        <v>10950</v>
      </c>
      <c r="AB35" s="254">
        <f t="shared" si="25"/>
        <v>11862.5</v>
      </c>
      <c r="AC35" s="254">
        <f t="shared" si="26"/>
        <v>12775</v>
      </c>
      <c r="AD35" s="254">
        <f t="shared" si="27"/>
        <v>13687.5</v>
      </c>
      <c r="AE35" s="268" t="s">
        <v>352</v>
      </c>
      <c r="AF35" s="262" t="s">
        <v>298</v>
      </c>
    </row>
    <row r="36" spans="1:32" ht="15.75" x14ac:dyDescent="0.25">
      <c r="A36" s="519"/>
      <c r="B36" s="130" t="s">
        <v>302</v>
      </c>
      <c r="C36" s="238">
        <f t="shared" si="1"/>
        <v>1095</v>
      </c>
      <c r="D36" s="238">
        <f t="shared" si="2"/>
        <v>1460</v>
      </c>
      <c r="E36" s="238">
        <f t="shared" si="3"/>
        <v>1825</v>
      </c>
      <c r="F36" s="238">
        <f t="shared" si="4"/>
        <v>2190</v>
      </c>
      <c r="G36" s="238">
        <f t="shared" si="5"/>
        <v>2555</v>
      </c>
      <c r="H36" s="238">
        <f t="shared" si="19"/>
        <v>2920</v>
      </c>
      <c r="I36" s="238">
        <f t="shared" si="6"/>
        <v>3285</v>
      </c>
      <c r="J36" s="383">
        <v>3650</v>
      </c>
      <c r="K36" s="238">
        <f t="shared" si="7"/>
        <v>4015.0000000000005</v>
      </c>
      <c r="L36" s="238">
        <f t="shared" si="8"/>
        <v>4380</v>
      </c>
      <c r="M36" s="238">
        <f t="shared" si="9"/>
        <v>4745</v>
      </c>
      <c r="N36" s="238">
        <f t="shared" si="10"/>
        <v>5110</v>
      </c>
      <c r="O36" s="238">
        <f t="shared" si="11"/>
        <v>5475</v>
      </c>
      <c r="P36" s="238">
        <f t="shared" ref="P36:P43" si="28">J36*1.6</f>
        <v>5840</v>
      </c>
      <c r="Q36" s="238">
        <f t="shared" ref="Q36:Q43" si="29">J36*1.7</f>
        <v>6205</v>
      </c>
      <c r="R36" s="238">
        <f t="shared" ref="R36:R43" si="30">J36*1.8</f>
        <v>6570</v>
      </c>
      <c r="S36" s="238">
        <f t="shared" si="12"/>
        <v>6935</v>
      </c>
      <c r="T36" s="238">
        <f t="shared" si="13"/>
        <v>7300</v>
      </c>
      <c r="U36" s="238">
        <f t="shared" si="14"/>
        <v>7665</v>
      </c>
      <c r="V36" s="238">
        <f t="shared" si="15"/>
        <v>8030.0000000000009</v>
      </c>
      <c r="W36" s="238">
        <f t="shared" si="16"/>
        <v>8395</v>
      </c>
      <c r="X36" s="238">
        <f t="shared" si="17"/>
        <v>8760</v>
      </c>
      <c r="Y36" s="254">
        <f t="shared" si="18"/>
        <v>9125</v>
      </c>
      <c r="Z36" s="254">
        <f t="shared" si="23"/>
        <v>10037.500000000002</v>
      </c>
      <c r="AA36" s="254">
        <f t="shared" si="24"/>
        <v>10950</v>
      </c>
      <c r="AB36" s="254">
        <f t="shared" si="25"/>
        <v>11862.5</v>
      </c>
      <c r="AC36" s="254">
        <f t="shared" si="26"/>
        <v>12775</v>
      </c>
      <c r="AD36" s="254">
        <f t="shared" si="27"/>
        <v>13687.5</v>
      </c>
      <c r="AE36" s="268" t="s">
        <v>363</v>
      </c>
      <c r="AF36" s="262" t="s">
        <v>364</v>
      </c>
    </row>
    <row r="37" spans="1:32" ht="31.5" x14ac:dyDescent="0.25">
      <c r="A37" s="519"/>
      <c r="B37" s="130" t="s">
        <v>305</v>
      </c>
      <c r="C37" s="238">
        <f t="shared" si="1"/>
        <v>876</v>
      </c>
      <c r="D37" s="238">
        <f t="shared" si="2"/>
        <v>1168</v>
      </c>
      <c r="E37" s="238">
        <f t="shared" si="3"/>
        <v>1460</v>
      </c>
      <c r="F37" s="238">
        <f t="shared" si="4"/>
        <v>1752</v>
      </c>
      <c r="G37" s="238">
        <f t="shared" si="5"/>
        <v>2043.9999999999998</v>
      </c>
      <c r="H37" s="238">
        <f t="shared" si="19"/>
        <v>2336</v>
      </c>
      <c r="I37" s="238">
        <f t="shared" si="6"/>
        <v>2628</v>
      </c>
      <c r="J37" s="371">
        <v>2920</v>
      </c>
      <c r="K37" s="238">
        <f t="shared" si="7"/>
        <v>3212.0000000000005</v>
      </c>
      <c r="L37" s="238">
        <f t="shared" si="8"/>
        <v>3504</v>
      </c>
      <c r="M37" s="238">
        <f t="shared" si="9"/>
        <v>3796</v>
      </c>
      <c r="N37" s="238">
        <f t="shared" si="10"/>
        <v>4087.9999999999995</v>
      </c>
      <c r="O37" s="238">
        <f t="shared" si="11"/>
        <v>4380</v>
      </c>
      <c r="P37" s="238">
        <f t="shared" si="28"/>
        <v>4672</v>
      </c>
      <c r="Q37" s="238">
        <f t="shared" si="29"/>
        <v>4964</v>
      </c>
      <c r="R37" s="238">
        <f t="shared" si="30"/>
        <v>5256</v>
      </c>
      <c r="S37" s="238">
        <f t="shared" si="12"/>
        <v>5548</v>
      </c>
      <c r="T37" s="238">
        <f t="shared" si="13"/>
        <v>5840</v>
      </c>
      <c r="U37" s="238">
        <f t="shared" si="14"/>
        <v>6132</v>
      </c>
      <c r="V37" s="238">
        <f t="shared" si="15"/>
        <v>6424.0000000000009</v>
      </c>
      <c r="W37" s="238">
        <f t="shared" si="16"/>
        <v>6715.9999999999991</v>
      </c>
      <c r="X37" s="238">
        <f t="shared" si="17"/>
        <v>7008</v>
      </c>
      <c r="Y37" s="254">
        <f t="shared" si="18"/>
        <v>7300</v>
      </c>
      <c r="Z37" s="254">
        <f t="shared" si="23"/>
        <v>8030.0000000000009</v>
      </c>
      <c r="AA37" s="254">
        <f t="shared" si="24"/>
        <v>8760</v>
      </c>
      <c r="AB37" s="254">
        <f t="shared" si="25"/>
        <v>9490</v>
      </c>
      <c r="AC37" s="254">
        <f t="shared" si="26"/>
        <v>10219.999999999998</v>
      </c>
      <c r="AD37" s="254">
        <f t="shared" si="27"/>
        <v>10950</v>
      </c>
      <c r="AE37" s="268" t="s">
        <v>298</v>
      </c>
      <c r="AF37" s="262" t="s">
        <v>356</v>
      </c>
    </row>
    <row r="38" spans="1:32" ht="30.75" x14ac:dyDescent="0.25">
      <c r="A38" s="519"/>
      <c r="B38" s="130" t="s">
        <v>378</v>
      </c>
      <c r="C38" s="238">
        <f t="shared" si="1"/>
        <v>876</v>
      </c>
      <c r="D38" s="238">
        <f t="shared" si="2"/>
        <v>1168</v>
      </c>
      <c r="E38" s="238">
        <f t="shared" si="3"/>
        <v>1460</v>
      </c>
      <c r="F38" s="238">
        <f t="shared" si="4"/>
        <v>1752</v>
      </c>
      <c r="G38" s="238">
        <f t="shared" si="5"/>
        <v>2043.9999999999998</v>
      </c>
      <c r="H38" s="238">
        <f t="shared" si="19"/>
        <v>2336</v>
      </c>
      <c r="I38" s="238">
        <f t="shared" si="6"/>
        <v>2628</v>
      </c>
      <c r="J38" s="371">
        <v>2920</v>
      </c>
      <c r="K38" s="238">
        <f t="shared" si="7"/>
        <v>3212.0000000000005</v>
      </c>
      <c r="L38" s="238">
        <f t="shared" si="8"/>
        <v>3504</v>
      </c>
      <c r="M38" s="238">
        <f t="shared" si="9"/>
        <v>3796</v>
      </c>
      <c r="N38" s="238">
        <f t="shared" si="10"/>
        <v>4087.9999999999995</v>
      </c>
      <c r="O38" s="238">
        <f t="shared" si="11"/>
        <v>4380</v>
      </c>
      <c r="P38" s="238">
        <f t="shared" si="28"/>
        <v>4672</v>
      </c>
      <c r="Q38" s="238">
        <f t="shared" si="29"/>
        <v>4964</v>
      </c>
      <c r="R38" s="238">
        <f t="shared" si="30"/>
        <v>5256</v>
      </c>
      <c r="S38" s="238">
        <f t="shared" si="12"/>
        <v>5548</v>
      </c>
      <c r="T38" s="238">
        <f t="shared" si="13"/>
        <v>5840</v>
      </c>
      <c r="U38" s="238">
        <f t="shared" si="14"/>
        <v>6132</v>
      </c>
      <c r="V38" s="238">
        <f t="shared" si="15"/>
        <v>6424.0000000000009</v>
      </c>
      <c r="W38" s="238">
        <f t="shared" si="16"/>
        <v>6715.9999999999991</v>
      </c>
      <c r="X38" s="238">
        <f t="shared" si="17"/>
        <v>7008</v>
      </c>
      <c r="Y38" s="254">
        <f t="shared" si="18"/>
        <v>7300</v>
      </c>
      <c r="Z38" s="254">
        <f t="shared" si="23"/>
        <v>8030.0000000000009</v>
      </c>
      <c r="AA38" s="254">
        <f t="shared" si="24"/>
        <v>8760</v>
      </c>
      <c r="AB38" s="254">
        <f t="shared" si="25"/>
        <v>9490</v>
      </c>
      <c r="AC38" s="254">
        <f t="shared" si="26"/>
        <v>10219.999999999998</v>
      </c>
      <c r="AD38" s="254">
        <f t="shared" si="27"/>
        <v>10950</v>
      </c>
      <c r="AE38" s="268" t="s">
        <v>298</v>
      </c>
      <c r="AF38" s="262" t="s">
        <v>360</v>
      </c>
    </row>
    <row r="39" spans="1:32" ht="31.5" x14ac:dyDescent="0.25">
      <c r="A39" s="519"/>
      <c r="B39" s="130" t="s">
        <v>308</v>
      </c>
      <c r="C39" s="238">
        <f t="shared" si="1"/>
        <v>1095</v>
      </c>
      <c r="D39" s="238">
        <f t="shared" si="2"/>
        <v>1460</v>
      </c>
      <c r="E39" s="238">
        <f t="shared" si="3"/>
        <v>1825</v>
      </c>
      <c r="F39" s="238">
        <f t="shared" si="4"/>
        <v>2190</v>
      </c>
      <c r="G39" s="238">
        <f t="shared" si="5"/>
        <v>2555</v>
      </c>
      <c r="H39" s="238">
        <f t="shared" si="19"/>
        <v>2920</v>
      </c>
      <c r="I39" s="238">
        <f t="shared" si="6"/>
        <v>3285</v>
      </c>
      <c r="J39" s="371">
        <v>3650</v>
      </c>
      <c r="K39" s="238">
        <f t="shared" si="7"/>
        <v>4015.0000000000005</v>
      </c>
      <c r="L39" s="238">
        <f t="shared" si="8"/>
        <v>4380</v>
      </c>
      <c r="M39" s="238">
        <f t="shared" si="9"/>
        <v>4745</v>
      </c>
      <c r="N39" s="238">
        <f t="shared" si="10"/>
        <v>5110</v>
      </c>
      <c r="O39" s="238">
        <f t="shared" si="11"/>
        <v>5475</v>
      </c>
      <c r="P39" s="238">
        <f t="shared" si="28"/>
        <v>5840</v>
      </c>
      <c r="Q39" s="238">
        <f t="shared" si="29"/>
        <v>6205</v>
      </c>
      <c r="R39" s="238">
        <f t="shared" si="30"/>
        <v>6570</v>
      </c>
      <c r="S39" s="238">
        <f t="shared" si="12"/>
        <v>6935</v>
      </c>
      <c r="T39" s="238">
        <f t="shared" si="13"/>
        <v>7300</v>
      </c>
      <c r="U39" s="238">
        <f t="shared" si="14"/>
        <v>7665</v>
      </c>
      <c r="V39" s="238">
        <f t="shared" si="15"/>
        <v>8030.0000000000009</v>
      </c>
      <c r="W39" s="238">
        <f t="shared" si="16"/>
        <v>8395</v>
      </c>
      <c r="X39" s="238">
        <f t="shared" si="17"/>
        <v>8760</v>
      </c>
      <c r="Y39" s="254">
        <f t="shared" si="18"/>
        <v>9125</v>
      </c>
      <c r="Z39" s="254">
        <f t="shared" si="23"/>
        <v>10037.500000000002</v>
      </c>
      <c r="AA39" s="254">
        <f t="shared" si="24"/>
        <v>10950</v>
      </c>
      <c r="AB39" s="254">
        <f t="shared" si="25"/>
        <v>11862.5</v>
      </c>
      <c r="AC39" s="254">
        <f t="shared" si="26"/>
        <v>12775</v>
      </c>
      <c r="AD39" s="254">
        <f t="shared" si="27"/>
        <v>13687.5</v>
      </c>
      <c r="AE39" s="268" t="s">
        <v>359</v>
      </c>
      <c r="AF39" s="262" t="s">
        <v>298</v>
      </c>
    </row>
    <row r="40" spans="1:32" ht="15.75" x14ac:dyDescent="0.25">
      <c r="A40" s="519"/>
      <c r="B40" s="130" t="s">
        <v>303</v>
      </c>
      <c r="C40" s="238">
        <f t="shared" si="1"/>
        <v>1095</v>
      </c>
      <c r="D40" s="238">
        <f t="shared" si="2"/>
        <v>1460</v>
      </c>
      <c r="E40" s="238">
        <f t="shared" si="3"/>
        <v>1825</v>
      </c>
      <c r="F40" s="238">
        <f t="shared" si="4"/>
        <v>2190</v>
      </c>
      <c r="G40" s="238">
        <f t="shared" si="5"/>
        <v>2555</v>
      </c>
      <c r="H40" s="238">
        <f t="shared" si="19"/>
        <v>2920</v>
      </c>
      <c r="I40" s="238">
        <f t="shared" si="6"/>
        <v>3285</v>
      </c>
      <c r="J40" s="371">
        <v>3650</v>
      </c>
      <c r="K40" s="238">
        <f t="shared" si="7"/>
        <v>4015.0000000000005</v>
      </c>
      <c r="L40" s="238">
        <f t="shared" si="8"/>
        <v>4380</v>
      </c>
      <c r="M40" s="238">
        <f t="shared" si="9"/>
        <v>4745</v>
      </c>
      <c r="N40" s="238">
        <f t="shared" si="10"/>
        <v>5110</v>
      </c>
      <c r="O40" s="238">
        <f t="shared" si="11"/>
        <v>5475</v>
      </c>
      <c r="P40" s="238">
        <f t="shared" si="28"/>
        <v>5840</v>
      </c>
      <c r="Q40" s="238">
        <f t="shared" si="29"/>
        <v>6205</v>
      </c>
      <c r="R40" s="238">
        <f t="shared" si="30"/>
        <v>6570</v>
      </c>
      <c r="S40" s="238">
        <f t="shared" si="12"/>
        <v>6935</v>
      </c>
      <c r="T40" s="238">
        <f t="shared" si="13"/>
        <v>7300</v>
      </c>
      <c r="U40" s="238">
        <f t="shared" si="14"/>
        <v>7665</v>
      </c>
      <c r="V40" s="238">
        <f t="shared" si="15"/>
        <v>8030.0000000000009</v>
      </c>
      <c r="W40" s="238">
        <f t="shared" si="16"/>
        <v>8395</v>
      </c>
      <c r="X40" s="238">
        <f t="shared" si="17"/>
        <v>8760</v>
      </c>
      <c r="Y40" s="254">
        <f t="shared" si="18"/>
        <v>9125</v>
      </c>
      <c r="Z40" s="254">
        <f t="shared" si="23"/>
        <v>10037.500000000002</v>
      </c>
      <c r="AA40" s="254">
        <f t="shared" si="24"/>
        <v>10950</v>
      </c>
      <c r="AB40" s="254">
        <f t="shared" si="25"/>
        <v>11862.5</v>
      </c>
      <c r="AC40" s="254">
        <f t="shared" si="26"/>
        <v>12775</v>
      </c>
      <c r="AD40" s="254">
        <f t="shared" si="27"/>
        <v>13687.5</v>
      </c>
      <c r="AE40" s="268" t="s">
        <v>359</v>
      </c>
      <c r="AF40" s="262" t="s">
        <v>360</v>
      </c>
    </row>
    <row r="41" spans="1:32" ht="15.75" x14ac:dyDescent="0.25">
      <c r="A41" s="519"/>
      <c r="B41" s="130" t="s">
        <v>304</v>
      </c>
      <c r="C41" s="238">
        <f t="shared" si="1"/>
        <v>1095</v>
      </c>
      <c r="D41" s="238">
        <f t="shared" si="2"/>
        <v>1460</v>
      </c>
      <c r="E41" s="238">
        <f t="shared" si="3"/>
        <v>1825</v>
      </c>
      <c r="F41" s="238">
        <f t="shared" si="4"/>
        <v>2190</v>
      </c>
      <c r="G41" s="238">
        <f t="shared" si="5"/>
        <v>2555</v>
      </c>
      <c r="H41" s="238">
        <f t="shared" si="19"/>
        <v>2920</v>
      </c>
      <c r="I41" s="238">
        <f t="shared" si="6"/>
        <v>3285</v>
      </c>
      <c r="J41" s="371">
        <v>3650</v>
      </c>
      <c r="K41" s="238">
        <f t="shared" si="7"/>
        <v>4015.0000000000005</v>
      </c>
      <c r="L41" s="238">
        <f t="shared" si="8"/>
        <v>4380</v>
      </c>
      <c r="M41" s="238">
        <f t="shared" si="9"/>
        <v>4745</v>
      </c>
      <c r="N41" s="238">
        <f t="shared" si="10"/>
        <v>5110</v>
      </c>
      <c r="O41" s="238">
        <f t="shared" si="11"/>
        <v>5475</v>
      </c>
      <c r="P41" s="238">
        <f t="shared" si="28"/>
        <v>5840</v>
      </c>
      <c r="Q41" s="238">
        <f t="shared" si="29"/>
        <v>6205</v>
      </c>
      <c r="R41" s="238">
        <f t="shared" si="30"/>
        <v>6570</v>
      </c>
      <c r="S41" s="238">
        <f t="shared" si="12"/>
        <v>6935</v>
      </c>
      <c r="T41" s="238">
        <f t="shared" si="13"/>
        <v>7300</v>
      </c>
      <c r="U41" s="238">
        <f t="shared" si="14"/>
        <v>7665</v>
      </c>
      <c r="V41" s="238">
        <f t="shared" si="15"/>
        <v>8030.0000000000009</v>
      </c>
      <c r="W41" s="238">
        <f t="shared" si="16"/>
        <v>8395</v>
      </c>
      <c r="X41" s="238">
        <f t="shared" si="17"/>
        <v>8760</v>
      </c>
      <c r="Y41" s="254">
        <f t="shared" si="18"/>
        <v>9125</v>
      </c>
      <c r="Z41" s="254">
        <f t="shared" si="23"/>
        <v>10037.500000000002</v>
      </c>
      <c r="AA41" s="254">
        <f t="shared" si="24"/>
        <v>10950</v>
      </c>
      <c r="AB41" s="254">
        <f t="shared" si="25"/>
        <v>11862.5</v>
      </c>
      <c r="AC41" s="254">
        <f t="shared" si="26"/>
        <v>12775</v>
      </c>
      <c r="AD41" s="254">
        <f t="shared" si="27"/>
        <v>13687.5</v>
      </c>
      <c r="AE41" s="268" t="s">
        <v>365</v>
      </c>
      <c r="AF41" s="262" t="s">
        <v>353</v>
      </c>
    </row>
    <row r="42" spans="1:32" ht="31.5" x14ac:dyDescent="0.25">
      <c r="A42" s="519"/>
      <c r="B42" s="130" t="s">
        <v>307</v>
      </c>
      <c r="C42" s="238">
        <f t="shared" si="1"/>
        <v>1095</v>
      </c>
      <c r="D42" s="238">
        <f t="shared" si="2"/>
        <v>1460</v>
      </c>
      <c r="E42" s="238">
        <f t="shared" si="3"/>
        <v>1825</v>
      </c>
      <c r="F42" s="238">
        <f t="shared" si="4"/>
        <v>2190</v>
      </c>
      <c r="G42" s="238">
        <f t="shared" si="5"/>
        <v>2555</v>
      </c>
      <c r="H42" s="238">
        <f t="shared" si="19"/>
        <v>2920</v>
      </c>
      <c r="I42" s="238">
        <f t="shared" si="6"/>
        <v>3285</v>
      </c>
      <c r="J42" s="371">
        <v>3650</v>
      </c>
      <c r="K42" s="238">
        <f t="shared" si="7"/>
        <v>4015.0000000000005</v>
      </c>
      <c r="L42" s="238">
        <f t="shared" si="8"/>
        <v>4380</v>
      </c>
      <c r="M42" s="238">
        <f t="shared" si="9"/>
        <v>4745</v>
      </c>
      <c r="N42" s="238">
        <f t="shared" si="10"/>
        <v>5110</v>
      </c>
      <c r="O42" s="238">
        <f t="shared" si="11"/>
        <v>5475</v>
      </c>
      <c r="P42" s="238">
        <f t="shared" si="28"/>
        <v>5840</v>
      </c>
      <c r="Q42" s="238">
        <f t="shared" si="29"/>
        <v>6205</v>
      </c>
      <c r="R42" s="238">
        <f t="shared" si="30"/>
        <v>6570</v>
      </c>
      <c r="S42" s="238">
        <f t="shared" si="12"/>
        <v>6935</v>
      </c>
      <c r="T42" s="238">
        <f t="shared" si="13"/>
        <v>7300</v>
      </c>
      <c r="U42" s="238">
        <f t="shared" si="14"/>
        <v>7665</v>
      </c>
      <c r="V42" s="238">
        <f t="shared" si="15"/>
        <v>8030.0000000000009</v>
      </c>
      <c r="W42" s="238">
        <f t="shared" si="16"/>
        <v>8395</v>
      </c>
      <c r="X42" s="238">
        <f t="shared" si="17"/>
        <v>8760</v>
      </c>
      <c r="Y42" s="254">
        <f t="shared" si="18"/>
        <v>9125</v>
      </c>
      <c r="Z42" s="254">
        <f t="shared" si="23"/>
        <v>10037.500000000002</v>
      </c>
      <c r="AA42" s="254">
        <f t="shared" si="24"/>
        <v>10950</v>
      </c>
      <c r="AB42" s="254">
        <f t="shared" si="25"/>
        <v>11862.5</v>
      </c>
      <c r="AC42" s="254">
        <f t="shared" si="26"/>
        <v>12775</v>
      </c>
      <c r="AD42" s="254">
        <f t="shared" si="27"/>
        <v>13687.5</v>
      </c>
      <c r="AE42" s="268" t="s">
        <v>359</v>
      </c>
      <c r="AF42" s="262" t="s">
        <v>298</v>
      </c>
    </row>
    <row r="43" spans="1:32" ht="16.5" thickBot="1" x14ac:dyDescent="0.3">
      <c r="A43" s="658"/>
      <c r="B43" s="137" t="s">
        <v>339</v>
      </c>
      <c r="C43" s="255">
        <f>J43*0.3</f>
        <v>1095</v>
      </c>
      <c r="D43" s="255">
        <f>J43*0.4</f>
        <v>1460</v>
      </c>
      <c r="E43" s="255">
        <f>J43*0.5</f>
        <v>1825</v>
      </c>
      <c r="F43" s="255">
        <f>J43*0.6</f>
        <v>2190</v>
      </c>
      <c r="G43" s="255">
        <f>J43*0.7</f>
        <v>2555</v>
      </c>
      <c r="H43" s="255">
        <f>J43*0.8</f>
        <v>2920</v>
      </c>
      <c r="I43" s="255">
        <f>J43*0.9</f>
        <v>3285</v>
      </c>
      <c r="J43" s="372">
        <v>3650</v>
      </c>
      <c r="K43" s="255">
        <f>J43*1.1</f>
        <v>4015.0000000000005</v>
      </c>
      <c r="L43" s="255">
        <f>J43*1.2</f>
        <v>4380</v>
      </c>
      <c r="M43" s="255">
        <f>J43*1.3</f>
        <v>4745</v>
      </c>
      <c r="N43" s="255">
        <f>J43*1.4</f>
        <v>5110</v>
      </c>
      <c r="O43" s="255">
        <f>J43*1.5</f>
        <v>5475</v>
      </c>
      <c r="P43" s="255">
        <f t="shared" si="28"/>
        <v>5840</v>
      </c>
      <c r="Q43" s="255">
        <f t="shared" si="29"/>
        <v>6205</v>
      </c>
      <c r="R43" s="255">
        <f t="shared" si="30"/>
        <v>6570</v>
      </c>
      <c r="S43" s="255">
        <f>J43*1.9</f>
        <v>6935</v>
      </c>
      <c r="T43" s="255">
        <f>J43*2</f>
        <v>7300</v>
      </c>
      <c r="U43" s="255">
        <f>J43*2.1</f>
        <v>7665</v>
      </c>
      <c r="V43" s="255">
        <f>J43*2.2</f>
        <v>8030.0000000000009</v>
      </c>
      <c r="W43" s="255">
        <f>J43*2.3</f>
        <v>8395</v>
      </c>
      <c r="X43" s="255">
        <f>J43*2.4</f>
        <v>8760</v>
      </c>
      <c r="Y43" s="134">
        <f t="shared" ref="Y43:AD43" si="31">J43*2.5</f>
        <v>9125</v>
      </c>
      <c r="Z43" s="134">
        <f t="shared" si="31"/>
        <v>10037.500000000002</v>
      </c>
      <c r="AA43" s="134">
        <f t="shared" si="31"/>
        <v>10950</v>
      </c>
      <c r="AB43" s="134">
        <f t="shared" si="31"/>
        <v>11862.5</v>
      </c>
      <c r="AC43" s="134">
        <f t="shared" si="31"/>
        <v>12775</v>
      </c>
      <c r="AD43" s="134">
        <f t="shared" si="31"/>
        <v>13687.5</v>
      </c>
      <c r="AE43" s="269" t="s">
        <v>366</v>
      </c>
      <c r="AF43" s="263" t="s">
        <v>367</v>
      </c>
    </row>
    <row r="44" spans="1:32" ht="16.5" thickBot="1" x14ac:dyDescent="0.3">
      <c r="A44" s="658"/>
      <c r="B44" s="483" t="s">
        <v>512</v>
      </c>
      <c r="C44" s="482">
        <f t="shared" ref="C44:C66" si="32">J44*0.3</f>
        <v>1095</v>
      </c>
      <c r="D44" s="482">
        <f t="shared" ref="D44:D66" si="33">J44*0.4</f>
        <v>1460</v>
      </c>
      <c r="E44" s="482">
        <f t="shared" ref="E44:E66" si="34">J44*0.5</f>
        <v>1825</v>
      </c>
      <c r="F44" s="482">
        <f t="shared" ref="F44:F66" si="35">J44*0.6</f>
        <v>2190</v>
      </c>
      <c r="G44" s="482">
        <f t="shared" ref="G44:G66" si="36">J44*0.7</f>
        <v>2555</v>
      </c>
      <c r="H44" s="482">
        <f t="shared" ref="H44:H66" si="37">J44*0.8</f>
        <v>2920</v>
      </c>
      <c r="I44" s="482">
        <f t="shared" ref="I44:I66" si="38">J44*0.9</f>
        <v>3285</v>
      </c>
      <c r="J44" s="480">
        <v>3650</v>
      </c>
      <c r="K44" s="482">
        <f t="shared" ref="K44:K66" si="39">J44*1.1</f>
        <v>4015.0000000000005</v>
      </c>
      <c r="L44" s="482">
        <f t="shared" ref="L44:L66" si="40">J44*1.2</f>
        <v>4380</v>
      </c>
      <c r="M44" s="482">
        <f t="shared" ref="M44:M66" si="41">J44*1.3</f>
        <v>4745</v>
      </c>
      <c r="N44" s="482">
        <f t="shared" ref="N44:N66" si="42">J44*1.4</f>
        <v>5110</v>
      </c>
      <c r="O44" s="482">
        <f t="shared" ref="O44:O66" si="43">J44*1.5</f>
        <v>5475</v>
      </c>
      <c r="P44" s="482">
        <f t="shared" ref="P44:P66" si="44">J44*1.6</f>
        <v>5840</v>
      </c>
      <c r="Q44" s="482">
        <f t="shared" ref="Q44:Q66" si="45">J44*1.7</f>
        <v>6205</v>
      </c>
      <c r="R44" s="482">
        <f t="shared" ref="R44:R66" si="46">J44*1.8</f>
        <v>6570</v>
      </c>
      <c r="S44" s="482">
        <f t="shared" ref="S44:S66" si="47">J44*1.9</f>
        <v>6935</v>
      </c>
      <c r="T44" s="482">
        <f t="shared" ref="T44:T66" si="48">J44*2</f>
        <v>7300</v>
      </c>
      <c r="U44" s="482">
        <f t="shared" ref="U44:U66" si="49">J44*2.1</f>
        <v>7665</v>
      </c>
      <c r="V44" s="482">
        <f t="shared" ref="V44:V66" si="50">J44*2.2</f>
        <v>8030.0000000000009</v>
      </c>
      <c r="W44" s="482">
        <f t="shared" ref="W44:W66" si="51">J44*2.3</f>
        <v>8395</v>
      </c>
      <c r="X44" s="482">
        <f t="shared" ref="X44:X66" si="52">J44*2.4</f>
        <v>8760</v>
      </c>
      <c r="Y44" s="134">
        <f t="shared" ref="Y44:Y66" si="53">J44*2.5</f>
        <v>9125</v>
      </c>
      <c r="Z44" s="134">
        <f t="shared" ref="Z44:Z66" si="54">K44*2.5</f>
        <v>10037.500000000002</v>
      </c>
      <c r="AA44" s="134">
        <f t="shared" ref="AA44:AA66" si="55">L44*2.5</f>
        <v>10950</v>
      </c>
      <c r="AB44" s="134">
        <f t="shared" ref="AB44:AB66" si="56">M44*2.5</f>
        <v>11862.5</v>
      </c>
      <c r="AC44" s="134">
        <f t="shared" ref="AC44:AC66" si="57">N44*2.5</f>
        <v>12775</v>
      </c>
      <c r="AD44" s="134">
        <f t="shared" ref="AD44:AD66" si="58">O44*2.5</f>
        <v>13687.5</v>
      </c>
      <c r="AE44" s="269" t="s">
        <v>522</v>
      </c>
      <c r="AF44" s="263" t="s">
        <v>523</v>
      </c>
    </row>
    <row r="45" spans="1:32" ht="16.5" thickBot="1" x14ac:dyDescent="0.3">
      <c r="A45" s="658"/>
      <c r="B45" s="483" t="s">
        <v>513</v>
      </c>
      <c r="C45" s="482">
        <f t="shared" si="32"/>
        <v>1095</v>
      </c>
      <c r="D45" s="482">
        <f t="shared" si="33"/>
        <v>1460</v>
      </c>
      <c r="E45" s="482">
        <f t="shared" si="34"/>
        <v>1825</v>
      </c>
      <c r="F45" s="482">
        <f t="shared" si="35"/>
        <v>2190</v>
      </c>
      <c r="G45" s="482">
        <f t="shared" si="36"/>
        <v>2555</v>
      </c>
      <c r="H45" s="482">
        <f t="shared" si="37"/>
        <v>2920</v>
      </c>
      <c r="I45" s="482">
        <f t="shared" si="38"/>
        <v>3285</v>
      </c>
      <c r="J45" s="482">
        <v>3650</v>
      </c>
      <c r="K45" s="482">
        <f t="shared" si="39"/>
        <v>4015.0000000000005</v>
      </c>
      <c r="L45" s="482">
        <f t="shared" si="40"/>
        <v>4380</v>
      </c>
      <c r="M45" s="482">
        <f t="shared" si="41"/>
        <v>4745</v>
      </c>
      <c r="N45" s="482">
        <f t="shared" si="42"/>
        <v>5110</v>
      </c>
      <c r="O45" s="482">
        <f t="shared" si="43"/>
        <v>5475</v>
      </c>
      <c r="P45" s="482">
        <f t="shared" si="44"/>
        <v>5840</v>
      </c>
      <c r="Q45" s="482">
        <f t="shared" si="45"/>
        <v>6205</v>
      </c>
      <c r="R45" s="482">
        <f t="shared" si="46"/>
        <v>6570</v>
      </c>
      <c r="S45" s="482">
        <f t="shared" si="47"/>
        <v>6935</v>
      </c>
      <c r="T45" s="482">
        <f t="shared" si="48"/>
        <v>7300</v>
      </c>
      <c r="U45" s="482">
        <f t="shared" si="49"/>
        <v>7665</v>
      </c>
      <c r="V45" s="482">
        <f t="shared" si="50"/>
        <v>8030.0000000000009</v>
      </c>
      <c r="W45" s="482">
        <f t="shared" si="51"/>
        <v>8395</v>
      </c>
      <c r="X45" s="482">
        <f t="shared" si="52"/>
        <v>8760</v>
      </c>
      <c r="Y45" s="134">
        <f t="shared" si="53"/>
        <v>9125</v>
      </c>
      <c r="Z45" s="134">
        <f t="shared" si="54"/>
        <v>10037.500000000002</v>
      </c>
      <c r="AA45" s="134">
        <f t="shared" si="55"/>
        <v>10950</v>
      </c>
      <c r="AB45" s="134">
        <f t="shared" si="56"/>
        <v>11862.5</v>
      </c>
      <c r="AC45" s="134">
        <f t="shared" si="57"/>
        <v>12775</v>
      </c>
      <c r="AD45" s="134">
        <f t="shared" si="58"/>
        <v>13687.5</v>
      </c>
      <c r="AE45" s="269" t="s">
        <v>524</v>
      </c>
      <c r="AF45" s="263" t="s">
        <v>525</v>
      </c>
    </row>
    <row r="46" spans="1:32" ht="16.5" thickBot="1" x14ac:dyDescent="0.3">
      <c r="A46" s="658"/>
      <c r="B46" s="483" t="s">
        <v>514</v>
      </c>
      <c r="C46" s="482">
        <f t="shared" si="32"/>
        <v>1095</v>
      </c>
      <c r="D46" s="482">
        <f t="shared" si="33"/>
        <v>1460</v>
      </c>
      <c r="E46" s="482">
        <f t="shared" si="34"/>
        <v>1825</v>
      </c>
      <c r="F46" s="482">
        <f t="shared" si="35"/>
        <v>2190</v>
      </c>
      <c r="G46" s="482">
        <f t="shared" si="36"/>
        <v>2555</v>
      </c>
      <c r="H46" s="482">
        <f t="shared" si="37"/>
        <v>2920</v>
      </c>
      <c r="I46" s="482">
        <f t="shared" si="38"/>
        <v>3285</v>
      </c>
      <c r="J46" s="480">
        <v>3650</v>
      </c>
      <c r="K46" s="482">
        <f t="shared" si="39"/>
        <v>4015.0000000000005</v>
      </c>
      <c r="L46" s="482">
        <f t="shared" si="40"/>
        <v>4380</v>
      </c>
      <c r="M46" s="482">
        <f t="shared" si="41"/>
        <v>4745</v>
      </c>
      <c r="N46" s="482">
        <f t="shared" si="42"/>
        <v>5110</v>
      </c>
      <c r="O46" s="482">
        <f t="shared" si="43"/>
        <v>5475</v>
      </c>
      <c r="P46" s="482">
        <f t="shared" si="44"/>
        <v>5840</v>
      </c>
      <c r="Q46" s="482">
        <f t="shared" si="45"/>
        <v>6205</v>
      </c>
      <c r="R46" s="482">
        <f t="shared" si="46"/>
        <v>6570</v>
      </c>
      <c r="S46" s="482">
        <f t="shared" si="47"/>
        <v>6935</v>
      </c>
      <c r="T46" s="482">
        <f t="shared" si="48"/>
        <v>7300</v>
      </c>
      <c r="U46" s="482">
        <f t="shared" si="49"/>
        <v>7665</v>
      </c>
      <c r="V46" s="482">
        <f t="shared" si="50"/>
        <v>8030.0000000000009</v>
      </c>
      <c r="W46" s="482">
        <f t="shared" si="51"/>
        <v>8395</v>
      </c>
      <c r="X46" s="482">
        <f t="shared" si="52"/>
        <v>8760</v>
      </c>
      <c r="Y46" s="134">
        <f t="shared" si="53"/>
        <v>9125</v>
      </c>
      <c r="Z46" s="134">
        <f t="shared" si="54"/>
        <v>10037.500000000002</v>
      </c>
      <c r="AA46" s="134">
        <f t="shared" si="55"/>
        <v>10950</v>
      </c>
      <c r="AB46" s="134">
        <f t="shared" si="56"/>
        <v>11862.5</v>
      </c>
      <c r="AC46" s="134">
        <f t="shared" si="57"/>
        <v>12775</v>
      </c>
      <c r="AD46" s="134">
        <f t="shared" si="58"/>
        <v>13687.5</v>
      </c>
      <c r="AE46" s="269" t="s">
        <v>526</v>
      </c>
      <c r="AF46" s="263" t="s">
        <v>527</v>
      </c>
    </row>
    <row r="47" spans="1:32" ht="16.5" thickBot="1" x14ac:dyDescent="0.3">
      <c r="A47" s="658"/>
      <c r="B47" s="483" t="s">
        <v>499</v>
      </c>
      <c r="C47" s="482">
        <f t="shared" si="32"/>
        <v>1095</v>
      </c>
      <c r="D47" s="482">
        <f t="shared" si="33"/>
        <v>1460</v>
      </c>
      <c r="E47" s="482">
        <f t="shared" si="34"/>
        <v>1825</v>
      </c>
      <c r="F47" s="482">
        <f t="shared" si="35"/>
        <v>2190</v>
      </c>
      <c r="G47" s="482">
        <f t="shared" si="36"/>
        <v>2555</v>
      </c>
      <c r="H47" s="482">
        <f t="shared" si="37"/>
        <v>2920</v>
      </c>
      <c r="I47" s="482">
        <f t="shared" si="38"/>
        <v>3285</v>
      </c>
      <c r="J47" s="482">
        <v>3650</v>
      </c>
      <c r="K47" s="482">
        <f t="shared" si="39"/>
        <v>4015.0000000000005</v>
      </c>
      <c r="L47" s="482">
        <f t="shared" si="40"/>
        <v>4380</v>
      </c>
      <c r="M47" s="482">
        <f t="shared" si="41"/>
        <v>4745</v>
      </c>
      <c r="N47" s="482">
        <f t="shared" si="42"/>
        <v>5110</v>
      </c>
      <c r="O47" s="482">
        <f t="shared" si="43"/>
        <v>5475</v>
      </c>
      <c r="P47" s="482">
        <f t="shared" si="44"/>
        <v>5840</v>
      </c>
      <c r="Q47" s="482">
        <f t="shared" si="45"/>
        <v>6205</v>
      </c>
      <c r="R47" s="482">
        <f t="shared" si="46"/>
        <v>6570</v>
      </c>
      <c r="S47" s="482">
        <f t="shared" si="47"/>
        <v>6935</v>
      </c>
      <c r="T47" s="482">
        <f t="shared" si="48"/>
        <v>7300</v>
      </c>
      <c r="U47" s="482">
        <f t="shared" si="49"/>
        <v>7665</v>
      </c>
      <c r="V47" s="482">
        <f t="shared" si="50"/>
        <v>8030.0000000000009</v>
      </c>
      <c r="W47" s="482">
        <f t="shared" si="51"/>
        <v>8395</v>
      </c>
      <c r="X47" s="482">
        <f t="shared" si="52"/>
        <v>8760</v>
      </c>
      <c r="Y47" s="134">
        <f t="shared" si="53"/>
        <v>9125</v>
      </c>
      <c r="Z47" s="134">
        <f t="shared" si="54"/>
        <v>10037.500000000002</v>
      </c>
      <c r="AA47" s="134">
        <f t="shared" si="55"/>
        <v>10950</v>
      </c>
      <c r="AB47" s="134">
        <f t="shared" si="56"/>
        <v>11862.5</v>
      </c>
      <c r="AC47" s="134">
        <f t="shared" si="57"/>
        <v>12775</v>
      </c>
      <c r="AD47" s="134">
        <f t="shared" si="58"/>
        <v>13687.5</v>
      </c>
      <c r="AE47" s="269" t="s">
        <v>528</v>
      </c>
      <c r="AF47" s="263" t="s">
        <v>529</v>
      </c>
    </row>
    <row r="48" spans="1:32" ht="16.5" thickBot="1" x14ac:dyDescent="0.3">
      <c r="A48" s="658"/>
      <c r="B48" s="483" t="s">
        <v>500</v>
      </c>
      <c r="C48" s="482">
        <f t="shared" si="32"/>
        <v>1095</v>
      </c>
      <c r="D48" s="482">
        <f t="shared" si="33"/>
        <v>1460</v>
      </c>
      <c r="E48" s="482">
        <f t="shared" si="34"/>
        <v>1825</v>
      </c>
      <c r="F48" s="482">
        <f t="shared" si="35"/>
        <v>2190</v>
      </c>
      <c r="G48" s="482">
        <f t="shared" si="36"/>
        <v>2555</v>
      </c>
      <c r="H48" s="482">
        <f t="shared" si="37"/>
        <v>2920</v>
      </c>
      <c r="I48" s="482">
        <f t="shared" si="38"/>
        <v>3285</v>
      </c>
      <c r="J48" s="480">
        <v>3650</v>
      </c>
      <c r="K48" s="482">
        <f t="shared" si="39"/>
        <v>4015.0000000000005</v>
      </c>
      <c r="L48" s="482">
        <f t="shared" si="40"/>
        <v>4380</v>
      </c>
      <c r="M48" s="482">
        <f t="shared" si="41"/>
        <v>4745</v>
      </c>
      <c r="N48" s="482">
        <f t="shared" si="42"/>
        <v>5110</v>
      </c>
      <c r="O48" s="482">
        <f t="shared" si="43"/>
        <v>5475</v>
      </c>
      <c r="P48" s="482">
        <f t="shared" si="44"/>
        <v>5840</v>
      </c>
      <c r="Q48" s="482">
        <f t="shared" si="45"/>
        <v>6205</v>
      </c>
      <c r="R48" s="482">
        <f t="shared" si="46"/>
        <v>6570</v>
      </c>
      <c r="S48" s="482">
        <f t="shared" si="47"/>
        <v>6935</v>
      </c>
      <c r="T48" s="482">
        <f t="shared" si="48"/>
        <v>7300</v>
      </c>
      <c r="U48" s="482">
        <f t="shared" si="49"/>
        <v>7665</v>
      </c>
      <c r="V48" s="482">
        <f t="shared" si="50"/>
        <v>8030.0000000000009</v>
      </c>
      <c r="W48" s="482">
        <f t="shared" si="51"/>
        <v>8395</v>
      </c>
      <c r="X48" s="482">
        <f t="shared" si="52"/>
        <v>8760</v>
      </c>
      <c r="Y48" s="134">
        <f t="shared" si="53"/>
        <v>9125</v>
      </c>
      <c r="Z48" s="134">
        <f t="shared" si="54"/>
        <v>10037.500000000002</v>
      </c>
      <c r="AA48" s="134">
        <f t="shared" si="55"/>
        <v>10950</v>
      </c>
      <c r="AB48" s="134">
        <f t="shared" si="56"/>
        <v>11862.5</v>
      </c>
      <c r="AC48" s="134">
        <f t="shared" si="57"/>
        <v>12775</v>
      </c>
      <c r="AD48" s="134">
        <f t="shared" si="58"/>
        <v>13687.5</v>
      </c>
      <c r="AE48" s="269" t="s">
        <v>530</v>
      </c>
      <c r="AF48" s="263" t="s">
        <v>531</v>
      </c>
    </row>
    <row r="49" spans="1:32" ht="16.5" thickBot="1" x14ac:dyDescent="0.3">
      <c r="A49" s="658"/>
      <c r="B49" s="483" t="s">
        <v>501</v>
      </c>
      <c r="C49" s="482">
        <f t="shared" si="32"/>
        <v>1095</v>
      </c>
      <c r="D49" s="482">
        <f t="shared" si="33"/>
        <v>1460</v>
      </c>
      <c r="E49" s="482">
        <f t="shared" si="34"/>
        <v>1825</v>
      </c>
      <c r="F49" s="482">
        <f t="shared" si="35"/>
        <v>2190</v>
      </c>
      <c r="G49" s="482">
        <f t="shared" si="36"/>
        <v>2555</v>
      </c>
      <c r="H49" s="482">
        <f t="shared" si="37"/>
        <v>2920</v>
      </c>
      <c r="I49" s="482">
        <f t="shared" si="38"/>
        <v>3285</v>
      </c>
      <c r="J49" s="482">
        <v>3650</v>
      </c>
      <c r="K49" s="482">
        <f t="shared" si="39"/>
        <v>4015.0000000000005</v>
      </c>
      <c r="L49" s="482">
        <f t="shared" si="40"/>
        <v>4380</v>
      </c>
      <c r="M49" s="482">
        <f t="shared" si="41"/>
        <v>4745</v>
      </c>
      <c r="N49" s="482">
        <f t="shared" si="42"/>
        <v>5110</v>
      </c>
      <c r="O49" s="482">
        <f t="shared" si="43"/>
        <v>5475</v>
      </c>
      <c r="P49" s="482">
        <f t="shared" si="44"/>
        <v>5840</v>
      </c>
      <c r="Q49" s="482">
        <f t="shared" si="45"/>
        <v>6205</v>
      </c>
      <c r="R49" s="482">
        <f t="shared" si="46"/>
        <v>6570</v>
      </c>
      <c r="S49" s="482">
        <f t="shared" si="47"/>
        <v>6935</v>
      </c>
      <c r="T49" s="482">
        <f t="shared" si="48"/>
        <v>7300</v>
      </c>
      <c r="U49" s="482">
        <f t="shared" si="49"/>
        <v>7665</v>
      </c>
      <c r="V49" s="482">
        <f t="shared" si="50"/>
        <v>8030.0000000000009</v>
      </c>
      <c r="W49" s="482">
        <f t="shared" si="51"/>
        <v>8395</v>
      </c>
      <c r="X49" s="482">
        <f t="shared" si="52"/>
        <v>8760</v>
      </c>
      <c r="Y49" s="134">
        <f t="shared" si="53"/>
        <v>9125</v>
      </c>
      <c r="Z49" s="134">
        <f t="shared" si="54"/>
        <v>10037.500000000002</v>
      </c>
      <c r="AA49" s="134">
        <f t="shared" si="55"/>
        <v>10950</v>
      </c>
      <c r="AB49" s="134">
        <f t="shared" si="56"/>
        <v>11862.5</v>
      </c>
      <c r="AC49" s="134">
        <f t="shared" si="57"/>
        <v>12775</v>
      </c>
      <c r="AD49" s="134">
        <f t="shared" si="58"/>
        <v>13687.5</v>
      </c>
      <c r="AE49" s="269" t="s">
        <v>532</v>
      </c>
      <c r="AF49" s="263" t="s">
        <v>533</v>
      </c>
    </row>
    <row r="50" spans="1:32" ht="16.5" thickBot="1" x14ac:dyDescent="0.3">
      <c r="A50" s="658"/>
      <c r="B50" s="483" t="s">
        <v>515</v>
      </c>
      <c r="C50" s="482">
        <f t="shared" si="32"/>
        <v>1095</v>
      </c>
      <c r="D50" s="482">
        <f t="shared" si="33"/>
        <v>1460</v>
      </c>
      <c r="E50" s="482">
        <f t="shared" si="34"/>
        <v>1825</v>
      </c>
      <c r="F50" s="482">
        <f t="shared" si="35"/>
        <v>2190</v>
      </c>
      <c r="G50" s="482">
        <f t="shared" si="36"/>
        <v>2555</v>
      </c>
      <c r="H50" s="482">
        <f t="shared" si="37"/>
        <v>2920</v>
      </c>
      <c r="I50" s="482">
        <f t="shared" si="38"/>
        <v>3285</v>
      </c>
      <c r="J50" s="480">
        <v>3650</v>
      </c>
      <c r="K50" s="482">
        <f t="shared" si="39"/>
        <v>4015.0000000000005</v>
      </c>
      <c r="L50" s="482">
        <f t="shared" si="40"/>
        <v>4380</v>
      </c>
      <c r="M50" s="482">
        <f t="shared" si="41"/>
        <v>4745</v>
      </c>
      <c r="N50" s="482">
        <f t="shared" si="42"/>
        <v>5110</v>
      </c>
      <c r="O50" s="482">
        <f t="shared" si="43"/>
        <v>5475</v>
      </c>
      <c r="P50" s="482">
        <f t="shared" si="44"/>
        <v>5840</v>
      </c>
      <c r="Q50" s="482">
        <f t="shared" si="45"/>
        <v>6205</v>
      </c>
      <c r="R50" s="482">
        <f t="shared" si="46"/>
        <v>6570</v>
      </c>
      <c r="S50" s="482">
        <f t="shared" si="47"/>
        <v>6935</v>
      </c>
      <c r="T50" s="482">
        <f t="shared" si="48"/>
        <v>7300</v>
      </c>
      <c r="U50" s="482">
        <f t="shared" si="49"/>
        <v>7665</v>
      </c>
      <c r="V50" s="482">
        <f t="shared" si="50"/>
        <v>8030.0000000000009</v>
      </c>
      <c r="W50" s="482">
        <f t="shared" si="51"/>
        <v>8395</v>
      </c>
      <c r="X50" s="482">
        <f t="shared" si="52"/>
        <v>8760</v>
      </c>
      <c r="Y50" s="134">
        <f t="shared" si="53"/>
        <v>9125</v>
      </c>
      <c r="Z50" s="134">
        <f t="shared" si="54"/>
        <v>10037.500000000002</v>
      </c>
      <c r="AA50" s="134">
        <f t="shared" si="55"/>
        <v>10950</v>
      </c>
      <c r="AB50" s="134">
        <f t="shared" si="56"/>
        <v>11862.5</v>
      </c>
      <c r="AC50" s="134">
        <f t="shared" si="57"/>
        <v>12775</v>
      </c>
      <c r="AD50" s="134">
        <f t="shared" si="58"/>
        <v>13687.5</v>
      </c>
      <c r="AE50" s="269" t="s">
        <v>534</v>
      </c>
      <c r="AF50" s="263" t="s">
        <v>535</v>
      </c>
    </row>
    <row r="51" spans="1:32" ht="16.5" thickBot="1" x14ac:dyDescent="0.3">
      <c r="A51" s="658"/>
      <c r="B51" s="483" t="s">
        <v>502</v>
      </c>
      <c r="C51" s="482">
        <f t="shared" si="32"/>
        <v>1095</v>
      </c>
      <c r="D51" s="482">
        <f t="shared" si="33"/>
        <v>1460</v>
      </c>
      <c r="E51" s="482">
        <f t="shared" si="34"/>
        <v>1825</v>
      </c>
      <c r="F51" s="482">
        <f t="shared" si="35"/>
        <v>2190</v>
      </c>
      <c r="G51" s="482">
        <f t="shared" si="36"/>
        <v>2555</v>
      </c>
      <c r="H51" s="482">
        <f t="shared" si="37"/>
        <v>2920</v>
      </c>
      <c r="I51" s="482">
        <f t="shared" si="38"/>
        <v>3285</v>
      </c>
      <c r="J51" s="482">
        <v>3650</v>
      </c>
      <c r="K51" s="482">
        <f t="shared" si="39"/>
        <v>4015.0000000000005</v>
      </c>
      <c r="L51" s="482">
        <f t="shared" si="40"/>
        <v>4380</v>
      </c>
      <c r="M51" s="482">
        <f t="shared" si="41"/>
        <v>4745</v>
      </c>
      <c r="N51" s="482">
        <f t="shared" si="42"/>
        <v>5110</v>
      </c>
      <c r="O51" s="482">
        <f t="shared" si="43"/>
        <v>5475</v>
      </c>
      <c r="P51" s="482">
        <f t="shared" si="44"/>
        <v>5840</v>
      </c>
      <c r="Q51" s="482">
        <f t="shared" si="45"/>
        <v>6205</v>
      </c>
      <c r="R51" s="482">
        <f t="shared" si="46"/>
        <v>6570</v>
      </c>
      <c r="S51" s="482">
        <f t="shared" si="47"/>
        <v>6935</v>
      </c>
      <c r="T51" s="482">
        <f t="shared" si="48"/>
        <v>7300</v>
      </c>
      <c r="U51" s="482">
        <f t="shared" si="49"/>
        <v>7665</v>
      </c>
      <c r="V51" s="482">
        <f t="shared" si="50"/>
        <v>8030.0000000000009</v>
      </c>
      <c r="W51" s="482">
        <f t="shared" si="51"/>
        <v>8395</v>
      </c>
      <c r="X51" s="482">
        <f t="shared" si="52"/>
        <v>8760</v>
      </c>
      <c r="Y51" s="134">
        <f t="shared" si="53"/>
        <v>9125</v>
      </c>
      <c r="Z51" s="134">
        <f t="shared" si="54"/>
        <v>10037.500000000002</v>
      </c>
      <c r="AA51" s="134">
        <f t="shared" si="55"/>
        <v>10950</v>
      </c>
      <c r="AB51" s="134">
        <f t="shared" si="56"/>
        <v>11862.5</v>
      </c>
      <c r="AC51" s="134">
        <f t="shared" si="57"/>
        <v>12775</v>
      </c>
      <c r="AD51" s="134">
        <f t="shared" si="58"/>
        <v>13687.5</v>
      </c>
      <c r="AE51" s="269" t="s">
        <v>536</v>
      </c>
      <c r="AF51" s="263" t="s">
        <v>537</v>
      </c>
    </row>
    <row r="52" spans="1:32" ht="16.5" thickBot="1" x14ac:dyDescent="0.3">
      <c r="A52" s="658"/>
      <c r="B52" s="483" t="s">
        <v>503</v>
      </c>
      <c r="C52" s="482">
        <f t="shared" si="32"/>
        <v>1095</v>
      </c>
      <c r="D52" s="482">
        <f t="shared" si="33"/>
        <v>1460</v>
      </c>
      <c r="E52" s="482">
        <f t="shared" si="34"/>
        <v>1825</v>
      </c>
      <c r="F52" s="482">
        <f t="shared" si="35"/>
        <v>2190</v>
      </c>
      <c r="G52" s="482">
        <f t="shared" si="36"/>
        <v>2555</v>
      </c>
      <c r="H52" s="482">
        <f t="shared" si="37"/>
        <v>2920</v>
      </c>
      <c r="I52" s="482">
        <f t="shared" si="38"/>
        <v>3285</v>
      </c>
      <c r="J52" s="480">
        <v>3650</v>
      </c>
      <c r="K52" s="482">
        <f t="shared" si="39"/>
        <v>4015.0000000000005</v>
      </c>
      <c r="L52" s="482">
        <f t="shared" si="40"/>
        <v>4380</v>
      </c>
      <c r="M52" s="482">
        <f t="shared" si="41"/>
        <v>4745</v>
      </c>
      <c r="N52" s="482">
        <f t="shared" si="42"/>
        <v>5110</v>
      </c>
      <c r="O52" s="482">
        <f t="shared" si="43"/>
        <v>5475</v>
      </c>
      <c r="P52" s="482">
        <f t="shared" si="44"/>
        <v>5840</v>
      </c>
      <c r="Q52" s="482">
        <f t="shared" si="45"/>
        <v>6205</v>
      </c>
      <c r="R52" s="482">
        <f t="shared" si="46"/>
        <v>6570</v>
      </c>
      <c r="S52" s="482">
        <f t="shared" si="47"/>
        <v>6935</v>
      </c>
      <c r="T52" s="482">
        <f t="shared" si="48"/>
        <v>7300</v>
      </c>
      <c r="U52" s="482">
        <f t="shared" si="49"/>
        <v>7665</v>
      </c>
      <c r="V52" s="482">
        <f t="shared" si="50"/>
        <v>8030.0000000000009</v>
      </c>
      <c r="W52" s="482">
        <f t="shared" si="51"/>
        <v>8395</v>
      </c>
      <c r="X52" s="482">
        <f t="shared" si="52"/>
        <v>8760</v>
      </c>
      <c r="Y52" s="134">
        <f t="shared" si="53"/>
        <v>9125</v>
      </c>
      <c r="Z52" s="134">
        <f t="shared" si="54"/>
        <v>10037.500000000002</v>
      </c>
      <c r="AA52" s="134">
        <f t="shared" si="55"/>
        <v>10950</v>
      </c>
      <c r="AB52" s="134">
        <f t="shared" si="56"/>
        <v>11862.5</v>
      </c>
      <c r="AC52" s="134">
        <f t="shared" si="57"/>
        <v>12775</v>
      </c>
      <c r="AD52" s="134">
        <f t="shared" si="58"/>
        <v>13687.5</v>
      </c>
      <c r="AE52" s="269" t="s">
        <v>538</v>
      </c>
      <c r="AF52" s="263" t="s">
        <v>539</v>
      </c>
    </row>
    <row r="53" spans="1:32" ht="16.5" thickBot="1" x14ac:dyDescent="0.3">
      <c r="A53" s="658"/>
      <c r="B53" s="483" t="s">
        <v>516</v>
      </c>
      <c r="C53" s="482">
        <f t="shared" si="32"/>
        <v>1095</v>
      </c>
      <c r="D53" s="482">
        <f t="shared" si="33"/>
        <v>1460</v>
      </c>
      <c r="E53" s="482">
        <f t="shared" si="34"/>
        <v>1825</v>
      </c>
      <c r="F53" s="482">
        <f t="shared" si="35"/>
        <v>2190</v>
      </c>
      <c r="G53" s="482">
        <f t="shared" si="36"/>
        <v>2555</v>
      </c>
      <c r="H53" s="482">
        <f t="shared" si="37"/>
        <v>2920</v>
      </c>
      <c r="I53" s="482">
        <f t="shared" si="38"/>
        <v>3285</v>
      </c>
      <c r="J53" s="482">
        <v>3650</v>
      </c>
      <c r="K53" s="482">
        <f t="shared" si="39"/>
        <v>4015.0000000000005</v>
      </c>
      <c r="L53" s="482">
        <f t="shared" si="40"/>
        <v>4380</v>
      </c>
      <c r="M53" s="482">
        <f t="shared" si="41"/>
        <v>4745</v>
      </c>
      <c r="N53" s="482">
        <f t="shared" si="42"/>
        <v>5110</v>
      </c>
      <c r="O53" s="482">
        <f t="shared" si="43"/>
        <v>5475</v>
      </c>
      <c r="P53" s="482">
        <f t="shared" si="44"/>
        <v>5840</v>
      </c>
      <c r="Q53" s="482">
        <f t="shared" si="45"/>
        <v>6205</v>
      </c>
      <c r="R53" s="482">
        <f t="shared" si="46"/>
        <v>6570</v>
      </c>
      <c r="S53" s="482">
        <f t="shared" si="47"/>
        <v>6935</v>
      </c>
      <c r="T53" s="482">
        <f t="shared" si="48"/>
        <v>7300</v>
      </c>
      <c r="U53" s="482">
        <f t="shared" si="49"/>
        <v>7665</v>
      </c>
      <c r="V53" s="482">
        <f t="shared" si="50"/>
        <v>8030.0000000000009</v>
      </c>
      <c r="W53" s="482">
        <f t="shared" si="51"/>
        <v>8395</v>
      </c>
      <c r="X53" s="482">
        <f t="shared" si="52"/>
        <v>8760</v>
      </c>
      <c r="Y53" s="134">
        <f t="shared" si="53"/>
        <v>9125</v>
      </c>
      <c r="Z53" s="134">
        <f t="shared" si="54"/>
        <v>10037.500000000002</v>
      </c>
      <c r="AA53" s="134">
        <f t="shared" si="55"/>
        <v>10950</v>
      </c>
      <c r="AB53" s="134">
        <f t="shared" si="56"/>
        <v>11862.5</v>
      </c>
      <c r="AC53" s="134">
        <f t="shared" si="57"/>
        <v>12775</v>
      </c>
      <c r="AD53" s="134">
        <f t="shared" si="58"/>
        <v>13687.5</v>
      </c>
      <c r="AE53" s="269" t="s">
        <v>540</v>
      </c>
      <c r="AF53" s="263" t="s">
        <v>364</v>
      </c>
    </row>
    <row r="54" spans="1:32" ht="16.5" thickBot="1" x14ac:dyDescent="0.3">
      <c r="A54" s="658"/>
      <c r="B54" s="483" t="s">
        <v>517</v>
      </c>
      <c r="C54" s="482">
        <f t="shared" si="32"/>
        <v>1095</v>
      </c>
      <c r="D54" s="482">
        <f t="shared" si="33"/>
        <v>1460</v>
      </c>
      <c r="E54" s="482">
        <f t="shared" si="34"/>
        <v>1825</v>
      </c>
      <c r="F54" s="482">
        <f t="shared" si="35"/>
        <v>2190</v>
      </c>
      <c r="G54" s="482">
        <f t="shared" si="36"/>
        <v>2555</v>
      </c>
      <c r="H54" s="482">
        <f t="shared" si="37"/>
        <v>2920</v>
      </c>
      <c r="I54" s="482">
        <f t="shared" si="38"/>
        <v>3285</v>
      </c>
      <c r="J54" s="480">
        <v>3650</v>
      </c>
      <c r="K54" s="482">
        <f t="shared" si="39"/>
        <v>4015.0000000000005</v>
      </c>
      <c r="L54" s="482">
        <f t="shared" si="40"/>
        <v>4380</v>
      </c>
      <c r="M54" s="482">
        <f t="shared" si="41"/>
        <v>4745</v>
      </c>
      <c r="N54" s="482">
        <f t="shared" si="42"/>
        <v>5110</v>
      </c>
      <c r="O54" s="482">
        <f t="shared" si="43"/>
        <v>5475</v>
      </c>
      <c r="P54" s="482">
        <f t="shared" si="44"/>
        <v>5840</v>
      </c>
      <c r="Q54" s="482">
        <f t="shared" si="45"/>
        <v>6205</v>
      </c>
      <c r="R54" s="482">
        <f t="shared" si="46"/>
        <v>6570</v>
      </c>
      <c r="S54" s="482">
        <f t="shared" si="47"/>
        <v>6935</v>
      </c>
      <c r="T54" s="482">
        <f t="shared" si="48"/>
        <v>7300</v>
      </c>
      <c r="U54" s="482">
        <f t="shared" si="49"/>
        <v>7665</v>
      </c>
      <c r="V54" s="482">
        <f t="shared" si="50"/>
        <v>8030.0000000000009</v>
      </c>
      <c r="W54" s="482">
        <f t="shared" si="51"/>
        <v>8395</v>
      </c>
      <c r="X54" s="482">
        <f t="shared" si="52"/>
        <v>8760</v>
      </c>
      <c r="Y54" s="134">
        <f t="shared" si="53"/>
        <v>9125</v>
      </c>
      <c r="Z54" s="134">
        <f t="shared" si="54"/>
        <v>10037.500000000002</v>
      </c>
      <c r="AA54" s="134">
        <f t="shared" si="55"/>
        <v>10950</v>
      </c>
      <c r="AB54" s="134">
        <f t="shared" si="56"/>
        <v>11862.5</v>
      </c>
      <c r="AC54" s="134">
        <f t="shared" si="57"/>
        <v>12775</v>
      </c>
      <c r="AD54" s="134">
        <f t="shared" si="58"/>
        <v>13687.5</v>
      </c>
      <c r="AE54" s="269" t="s">
        <v>541</v>
      </c>
      <c r="AF54" s="263" t="s">
        <v>542</v>
      </c>
    </row>
    <row r="55" spans="1:32" ht="16.5" thickBot="1" x14ac:dyDescent="0.3">
      <c r="A55" s="658"/>
      <c r="B55" s="483" t="s">
        <v>504</v>
      </c>
      <c r="C55" s="482">
        <f t="shared" si="32"/>
        <v>1095</v>
      </c>
      <c r="D55" s="482">
        <f t="shared" si="33"/>
        <v>1460</v>
      </c>
      <c r="E55" s="482">
        <f t="shared" si="34"/>
        <v>1825</v>
      </c>
      <c r="F55" s="482">
        <f t="shared" si="35"/>
        <v>2190</v>
      </c>
      <c r="G55" s="482">
        <f t="shared" si="36"/>
        <v>2555</v>
      </c>
      <c r="H55" s="482">
        <f t="shared" si="37"/>
        <v>2920</v>
      </c>
      <c r="I55" s="482">
        <f t="shared" si="38"/>
        <v>3285</v>
      </c>
      <c r="J55" s="482">
        <v>3650</v>
      </c>
      <c r="K55" s="482">
        <f t="shared" si="39"/>
        <v>4015.0000000000005</v>
      </c>
      <c r="L55" s="482">
        <f t="shared" si="40"/>
        <v>4380</v>
      </c>
      <c r="M55" s="482">
        <f t="shared" si="41"/>
        <v>4745</v>
      </c>
      <c r="N55" s="482">
        <f t="shared" si="42"/>
        <v>5110</v>
      </c>
      <c r="O55" s="482">
        <f t="shared" si="43"/>
        <v>5475</v>
      </c>
      <c r="P55" s="482">
        <f t="shared" si="44"/>
        <v>5840</v>
      </c>
      <c r="Q55" s="482">
        <f t="shared" si="45"/>
        <v>6205</v>
      </c>
      <c r="R55" s="482">
        <f t="shared" si="46"/>
        <v>6570</v>
      </c>
      <c r="S55" s="482">
        <f t="shared" si="47"/>
        <v>6935</v>
      </c>
      <c r="T55" s="482">
        <f t="shared" si="48"/>
        <v>7300</v>
      </c>
      <c r="U55" s="482">
        <f t="shared" si="49"/>
        <v>7665</v>
      </c>
      <c r="V55" s="482">
        <f t="shared" si="50"/>
        <v>8030.0000000000009</v>
      </c>
      <c r="W55" s="482">
        <f t="shared" si="51"/>
        <v>8395</v>
      </c>
      <c r="X55" s="482">
        <f t="shared" si="52"/>
        <v>8760</v>
      </c>
      <c r="Y55" s="134">
        <f t="shared" si="53"/>
        <v>9125</v>
      </c>
      <c r="Z55" s="134">
        <f t="shared" si="54"/>
        <v>10037.500000000002</v>
      </c>
      <c r="AA55" s="134">
        <f t="shared" si="55"/>
        <v>10950</v>
      </c>
      <c r="AB55" s="134">
        <f t="shared" si="56"/>
        <v>11862.5</v>
      </c>
      <c r="AC55" s="134">
        <f t="shared" si="57"/>
        <v>12775</v>
      </c>
      <c r="AD55" s="134">
        <f t="shared" si="58"/>
        <v>13687.5</v>
      </c>
      <c r="AE55" s="269" t="s">
        <v>543</v>
      </c>
      <c r="AF55" s="263" t="s">
        <v>544</v>
      </c>
    </row>
    <row r="56" spans="1:32" ht="16.5" thickBot="1" x14ac:dyDescent="0.3">
      <c r="A56" s="658"/>
      <c r="B56" s="483" t="s">
        <v>505</v>
      </c>
      <c r="C56" s="482">
        <f t="shared" si="32"/>
        <v>1095</v>
      </c>
      <c r="D56" s="482">
        <f t="shared" si="33"/>
        <v>1460</v>
      </c>
      <c r="E56" s="482">
        <f t="shared" si="34"/>
        <v>1825</v>
      </c>
      <c r="F56" s="482">
        <f t="shared" si="35"/>
        <v>2190</v>
      </c>
      <c r="G56" s="482">
        <f t="shared" si="36"/>
        <v>2555</v>
      </c>
      <c r="H56" s="482">
        <f t="shared" si="37"/>
        <v>2920</v>
      </c>
      <c r="I56" s="482">
        <f t="shared" si="38"/>
        <v>3285</v>
      </c>
      <c r="J56" s="480">
        <v>3650</v>
      </c>
      <c r="K56" s="482">
        <f t="shared" si="39"/>
        <v>4015.0000000000005</v>
      </c>
      <c r="L56" s="482">
        <f t="shared" si="40"/>
        <v>4380</v>
      </c>
      <c r="M56" s="482">
        <f t="shared" si="41"/>
        <v>4745</v>
      </c>
      <c r="N56" s="482">
        <f t="shared" si="42"/>
        <v>5110</v>
      </c>
      <c r="O56" s="482">
        <f t="shared" si="43"/>
        <v>5475</v>
      </c>
      <c r="P56" s="482">
        <f t="shared" si="44"/>
        <v>5840</v>
      </c>
      <c r="Q56" s="482">
        <f t="shared" si="45"/>
        <v>6205</v>
      </c>
      <c r="R56" s="482">
        <f t="shared" si="46"/>
        <v>6570</v>
      </c>
      <c r="S56" s="482">
        <f t="shared" si="47"/>
        <v>6935</v>
      </c>
      <c r="T56" s="482">
        <f t="shared" si="48"/>
        <v>7300</v>
      </c>
      <c r="U56" s="482">
        <f t="shared" si="49"/>
        <v>7665</v>
      </c>
      <c r="V56" s="482">
        <f t="shared" si="50"/>
        <v>8030.0000000000009</v>
      </c>
      <c r="W56" s="482">
        <f t="shared" si="51"/>
        <v>8395</v>
      </c>
      <c r="X56" s="482">
        <f t="shared" si="52"/>
        <v>8760</v>
      </c>
      <c r="Y56" s="134">
        <f t="shared" si="53"/>
        <v>9125</v>
      </c>
      <c r="Z56" s="134">
        <f t="shared" si="54"/>
        <v>10037.500000000002</v>
      </c>
      <c r="AA56" s="134">
        <f t="shared" si="55"/>
        <v>10950</v>
      </c>
      <c r="AB56" s="134">
        <f t="shared" si="56"/>
        <v>11862.5</v>
      </c>
      <c r="AC56" s="134">
        <f t="shared" si="57"/>
        <v>12775</v>
      </c>
      <c r="AD56" s="134">
        <f t="shared" si="58"/>
        <v>13687.5</v>
      </c>
      <c r="AE56" s="269" t="s">
        <v>545</v>
      </c>
      <c r="AF56" s="263" t="s">
        <v>546</v>
      </c>
    </row>
    <row r="57" spans="1:32" ht="16.5" thickBot="1" x14ac:dyDescent="0.3">
      <c r="A57" s="658"/>
      <c r="B57" s="483" t="s">
        <v>506</v>
      </c>
      <c r="C57" s="482">
        <f t="shared" si="32"/>
        <v>1095</v>
      </c>
      <c r="D57" s="482">
        <f t="shared" si="33"/>
        <v>1460</v>
      </c>
      <c r="E57" s="482">
        <f t="shared" si="34"/>
        <v>1825</v>
      </c>
      <c r="F57" s="482">
        <f t="shared" si="35"/>
        <v>2190</v>
      </c>
      <c r="G57" s="482">
        <f t="shared" si="36"/>
        <v>2555</v>
      </c>
      <c r="H57" s="482">
        <f t="shared" si="37"/>
        <v>2920</v>
      </c>
      <c r="I57" s="482">
        <f t="shared" si="38"/>
        <v>3285</v>
      </c>
      <c r="J57" s="482">
        <v>3650</v>
      </c>
      <c r="K57" s="482">
        <f t="shared" si="39"/>
        <v>4015.0000000000005</v>
      </c>
      <c r="L57" s="482">
        <f t="shared" si="40"/>
        <v>4380</v>
      </c>
      <c r="M57" s="482">
        <f t="shared" si="41"/>
        <v>4745</v>
      </c>
      <c r="N57" s="482">
        <f t="shared" si="42"/>
        <v>5110</v>
      </c>
      <c r="O57" s="482">
        <f t="shared" si="43"/>
        <v>5475</v>
      </c>
      <c r="P57" s="482">
        <f t="shared" si="44"/>
        <v>5840</v>
      </c>
      <c r="Q57" s="482">
        <f t="shared" si="45"/>
        <v>6205</v>
      </c>
      <c r="R57" s="482">
        <f t="shared" si="46"/>
        <v>6570</v>
      </c>
      <c r="S57" s="482">
        <f t="shared" si="47"/>
        <v>6935</v>
      </c>
      <c r="T57" s="482">
        <f t="shared" si="48"/>
        <v>7300</v>
      </c>
      <c r="U57" s="482">
        <f t="shared" si="49"/>
        <v>7665</v>
      </c>
      <c r="V57" s="482">
        <f t="shared" si="50"/>
        <v>8030.0000000000009</v>
      </c>
      <c r="W57" s="482">
        <f t="shared" si="51"/>
        <v>8395</v>
      </c>
      <c r="X57" s="482">
        <f t="shared" si="52"/>
        <v>8760</v>
      </c>
      <c r="Y57" s="134">
        <f t="shared" si="53"/>
        <v>9125</v>
      </c>
      <c r="Z57" s="134">
        <f t="shared" si="54"/>
        <v>10037.500000000002</v>
      </c>
      <c r="AA57" s="134">
        <f t="shared" si="55"/>
        <v>10950</v>
      </c>
      <c r="AB57" s="134">
        <f t="shared" si="56"/>
        <v>11862.5</v>
      </c>
      <c r="AC57" s="134">
        <f t="shared" si="57"/>
        <v>12775</v>
      </c>
      <c r="AD57" s="134">
        <f t="shared" si="58"/>
        <v>13687.5</v>
      </c>
      <c r="AE57" s="269" t="s">
        <v>547</v>
      </c>
      <c r="AF57" s="263" t="s">
        <v>548</v>
      </c>
    </row>
    <row r="58" spans="1:32" ht="16.5" thickBot="1" x14ac:dyDescent="0.3">
      <c r="A58" s="658"/>
      <c r="B58" s="483" t="s">
        <v>507</v>
      </c>
      <c r="C58" s="482">
        <f t="shared" si="32"/>
        <v>1095</v>
      </c>
      <c r="D58" s="482">
        <f t="shared" si="33"/>
        <v>1460</v>
      </c>
      <c r="E58" s="482">
        <f t="shared" si="34"/>
        <v>1825</v>
      </c>
      <c r="F58" s="482">
        <f t="shared" si="35"/>
        <v>2190</v>
      </c>
      <c r="G58" s="482">
        <f t="shared" si="36"/>
        <v>2555</v>
      </c>
      <c r="H58" s="482">
        <f t="shared" si="37"/>
        <v>2920</v>
      </c>
      <c r="I58" s="482">
        <f t="shared" si="38"/>
        <v>3285</v>
      </c>
      <c r="J58" s="480">
        <v>3650</v>
      </c>
      <c r="K58" s="482">
        <f t="shared" si="39"/>
        <v>4015.0000000000005</v>
      </c>
      <c r="L58" s="482">
        <f t="shared" si="40"/>
        <v>4380</v>
      </c>
      <c r="M58" s="482">
        <f t="shared" si="41"/>
        <v>4745</v>
      </c>
      <c r="N58" s="482">
        <f t="shared" si="42"/>
        <v>5110</v>
      </c>
      <c r="O58" s="482">
        <f t="shared" si="43"/>
        <v>5475</v>
      </c>
      <c r="P58" s="482">
        <f t="shared" si="44"/>
        <v>5840</v>
      </c>
      <c r="Q58" s="482">
        <f t="shared" si="45"/>
        <v>6205</v>
      </c>
      <c r="R58" s="482">
        <f t="shared" si="46"/>
        <v>6570</v>
      </c>
      <c r="S58" s="482">
        <f t="shared" si="47"/>
        <v>6935</v>
      </c>
      <c r="T58" s="482">
        <f t="shared" si="48"/>
        <v>7300</v>
      </c>
      <c r="U58" s="482">
        <f t="shared" si="49"/>
        <v>7665</v>
      </c>
      <c r="V58" s="482">
        <f t="shared" si="50"/>
        <v>8030.0000000000009</v>
      </c>
      <c r="W58" s="482">
        <f t="shared" si="51"/>
        <v>8395</v>
      </c>
      <c r="X58" s="482">
        <f t="shared" si="52"/>
        <v>8760</v>
      </c>
      <c r="Y58" s="134">
        <f t="shared" si="53"/>
        <v>9125</v>
      </c>
      <c r="Z58" s="134">
        <f t="shared" si="54"/>
        <v>10037.500000000002</v>
      </c>
      <c r="AA58" s="134">
        <f t="shared" si="55"/>
        <v>10950</v>
      </c>
      <c r="AB58" s="134">
        <f t="shared" si="56"/>
        <v>11862.5</v>
      </c>
      <c r="AC58" s="134">
        <f t="shared" si="57"/>
        <v>12775</v>
      </c>
      <c r="AD58" s="134">
        <f t="shared" si="58"/>
        <v>13687.5</v>
      </c>
      <c r="AE58" s="269" t="s">
        <v>549</v>
      </c>
      <c r="AF58" s="263" t="s">
        <v>550</v>
      </c>
    </row>
    <row r="59" spans="1:32" ht="16.5" thickBot="1" x14ac:dyDescent="0.3">
      <c r="A59" s="658"/>
      <c r="B59" s="483" t="s">
        <v>508</v>
      </c>
      <c r="C59" s="482">
        <f t="shared" si="32"/>
        <v>1095</v>
      </c>
      <c r="D59" s="482">
        <f t="shared" si="33"/>
        <v>1460</v>
      </c>
      <c r="E59" s="482">
        <f t="shared" si="34"/>
        <v>1825</v>
      </c>
      <c r="F59" s="482">
        <f t="shared" si="35"/>
        <v>2190</v>
      </c>
      <c r="G59" s="482">
        <f t="shared" si="36"/>
        <v>2555</v>
      </c>
      <c r="H59" s="482">
        <f t="shared" si="37"/>
        <v>2920</v>
      </c>
      <c r="I59" s="482">
        <f t="shared" si="38"/>
        <v>3285</v>
      </c>
      <c r="J59" s="482">
        <v>3650</v>
      </c>
      <c r="K59" s="482">
        <f t="shared" si="39"/>
        <v>4015.0000000000005</v>
      </c>
      <c r="L59" s="482">
        <f t="shared" si="40"/>
        <v>4380</v>
      </c>
      <c r="M59" s="482">
        <f t="shared" si="41"/>
        <v>4745</v>
      </c>
      <c r="N59" s="482">
        <f t="shared" si="42"/>
        <v>5110</v>
      </c>
      <c r="O59" s="482">
        <f t="shared" si="43"/>
        <v>5475</v>
      </c>
      <c r="P59" s="482">
        <f t="shared" si="44"/>
        <v>5840</v>
      </c>
      <c r="Q59" s="482">
        <f t="shared" si="45"/>
        <v>6205</v>
      </c>
      <c r="R59" s="482">
        <f t="shared" si="46"/>
        <v>6570</v>
      </c>
      <c r="S59" s="482">
        <f t="shared" si="47"/>
        <v>6935</v>
      </c>
      <c r="T59" s="482">
        <f t="shared" si="48"/>
        <v>7300</v>
      </c>
      <c r="U59" s="482">
        <f t="shared" si="49"/>
        <v>7665</v>
      </c>
      <c r="V59" s="482">
        <f t="shared" si="50"/>
        <v>8030.0000000000009</v>
      </c>
      <c r="W59" s="482">
        <f t="shared" si="51"/>
        <v>8395</v>
      </c>
      <c r="X59" s="482">
        <f t="shared" si="52"/>
        <v>8760</v>
      </c>
      <c r="Y59" s="134">
        <f t="shared" si="53"/>
        <v>9125</v>
      </c>
      <c r="Z59" s="134">
        <f t="shared" si="54"/>
        <v>10037.500000000002</v>
      </c>
      <c r="AA59" s="134">
        <f t="shared" si="55"/>
        <v>10950</v>
      </c>
      <c r="AB59" s="134">
        <f t="shared" si="56"/>
        <v>11862.5</v>
      </c>
      <c r="AC59" s="134">
        <f t="shared" si="57"/>
        <v>12775</v>
      </c>
      <c r="AD59" s="134">
        <f t="shared" si="58"/>
        <v>13687.5</v>
      </c>
      <c r="AE59" s="269" t="s">
        <v>551</v>
      </c>
      <c r="AF59" s="263" t="s">
        <v>552</v>
      </c>
    </row>
    <row r="60" spans="1:32" ht="16.5" thickBot="1" x14ac:dyDescent="0.3">
      <c r="A60" s="658"/>
      <c r="B60" s="483" t="s">
        <v>509</v>
      </c>
      <c r="C60" s="482">
        <f t="shared" si="32"/>
        <v>1095</v>
      </c>
      <c r="D60" s="482">
        <f t="shared" si="33"/>
        <v>1460</v>
      </c>
      <c r="E60" s="482">
        <f t="shared" si="34"/>
        <v>1825</v>
      </c>
      <c r="F60" s="482">
        <f t="shared" si="35"/>
        <v>2190</v>
      </c>
      <c r="G60" s="482">
        <f t="shared" si="36"/>
        <v>2555</v>
      </c>
      <c r="H60" s="482">
        <f t="shared" si="37"/>
        <v>2920</v>
      </c>
      <c r="I60" s="482">
        <f t="shared" si="38"/>
        <v>3285</v>
      </c>
      <c r="J60" s="480">
        <v>3650</v>
      </c>
      <c r="K60" s="482">
        <f t="shared" si="39"/>
        <v>4015.0000000000005</v>
      </c>
      <c r="L60" s="482">
        <f t="shared" si="40"/>
        <v>4380</v>
      </c>
      <c r="M60" s="482">
        <f t="shared" si="41"/>
        <v>4745</v>
      </c>
      <c r="N60" s="482">
        <f t="shared" si="42"/>
        <v>5110</v>
      </c>
      <c r="O60" s="482">
        <f t="shared" si="43"/>
        <v>5475</v>
      </c>
      <c r="P60" s="482">
        <f t="shared" si="44"/>
        <v>5840</v>
      </c>
      <c r="Q60" s="482">
        <f t="shared" si="45"/>
        <v>6205</v>
      </c>
      <c r="R60" s="482">
        <f t="shared" si="46"/>
        <v>6570</v>
      </c>
      <c r="S60" s="482">
        <f t="shared" si="47"/>
        <v>6935</v>
      </c>
      <c r="T60" s="482">
        <f t="shared" si="48"/>
        <v>7300</v>
      </c>
      <c r="U60" s="482">
        <f t="shared" si="49"/>
        <v>7665</v>
      </c>
      <c r="V60" s="482">
        <f t="shared" si="50"/>
        <v>8030.0000000000009</v>
      </c>
      <c r="W60" s="482">
        <f t="shared" si="51"/>
        <v>8395</v>
      </c>
      <c r="X60" s="482">
        <f t="shared" si="52"/>
        <v>8760</v>
      </c>
      <c r="Y60" s="134">
        <f t="shared" si="53"/>
        <v>9125</v>
      </c>
      <c r="Z60" s="134">
        <f t="shared" si="54"/>
        <v>10037.500000000002</v>
      </c>
      <c r="AA60" s="134">
        <f t="shared" si="55"/>
        <v>10950</v>
      </c>
      <c r="AB60" s="134">
        <f t="shared" si="56"/>
        <v>11862.5</v>
      </c>
      <c r="AC60" s="134">
        <f t="shared" si="57"/>
        <v>12775</v>
      </c>
      <c r="AD60" s="134">
        <f t="shared" si="58"/>
        <v>13687.5</v>
      </c>
      <c r="AE60" s="269" t="s">
        <v>553</v>
      </c>
      <c r="AF60" s="263" t="s">
        <v>554</v>
      </c>
    </row>
    <row r="61" spans="1:32" ht="16.5" thickBot="1" x14ac:dyDescent="0.3">
      <c r="A61" s="658"/>
      <c r="B61" s="483" t="s">
        <v>518</v>
      </c>
      <c r="C61" s="482">
        <f t="shared" si="32"/>
        <v>1095</v>
      </c>
      <c r="D61" s="482">
        <f t="shared" si="33"/>
        <v>1460</v>
      </c>
      <c r="E61" s="482">
        <f t="shared" si="34"/>
        <v>1825</v>
      </c>
      <c r="F61" s="482">
        <f t="shared" si="35"/>
        <v>2190</v>
      </c>
      <c r="G61" s="482">
        <f t="shared" si="36"/>
        <v>2555</v>
      </c>
      <c r="H61" s="482">
        <f t="shared" si="37"/>
        <v>2920</v>
      </c>
      <c r="I61" s="482">
        <f t="shared" si="38"/>
        <v>3285</v>
      </c>
      <c r="J61" s="482">
        <v>3650</v>
      </c>
      <c r="K61" s="482">
        <f t="shared" si="39"/>
        <v>4015.0000000000005</v>
      </c>
      <c r="L61" s="482">
        <f t="shared" si="40"/>
        <v>4380</v>
      </c>
      <c r="M61" s="482">
        <f t="shared" si="41"/>
        <v>4745</v>
      </c>
      <c r="N61" s="482">
        <f t="shared" si="42"/>
        <v>5110</v>
      </c>
      <c r="O61" s="482">
        <f t="shared" si="43"/>
        <v>5475</v>
      </c>
      <c r="P61" s="482">
        <f t="shared" si="44"/>
        <v>5840</v>
      </c>
      <c r="Q61" s="482">
        <f t="shared" si="45"/>
        <v>6205</v>
      </c>
      <c r="R61" s="482">
        <f t="shared" si="46"/>
        <v>6570</v>
      </c>
      <c r="S61" s="482">
        <f t="shared" si="47"/>
        <v>6935</v>
      </c>
      <c r="T61" s="482">
        <f t="shared" si="48"/>
        <v>7300</v>
      </c>
      <c r="U61" s="482">
        <f t="shared" si="49"/>
        <v>7665</v>
      </c>
      <c r="V61" s="482">
        <f t="shared" si="50"/>
        <v>8030.0000000000009</v>
      </c>
      <c r="W61" s="482">
        <f t="shared" si="51"/>
        <v>8395</v>
      </c>
      <c r="X61" s="482">
        <f t="shared" si="52"/>
        <v>8760</v>
      </c>
      <c r="Y61" s="134">
        <f t="shared" si="53"/>
        <v>9125</v>
      </c>
      <c r="Z61" s="134">
        <f t="shared" si="54"/>
        <v>10037.500000000002</v>
      </c>
      <c r="AA61" s="134">
        <f t="shared" si="55"/>
        <v>10950</v>
      </c>
      <c r="AB61" s="134">
        <f t="shared" si="56"/>
        <v>11862.5</v>
      </c>
      <c r="AC61" s="134">
        <f t="shared" si="57"/>
        <v>12775</v>
      </c>
      <c r="AD61" s="134">
        <f t="shared" si="58"/>
        <v>13687.5</v>
      </c>
      <c r="AE61" s="269" t="s">
        <v>555</v>
      </c>
      <c r="AF61" s="263" t="s">
        <v>556</v>
      </c>
    </row>
    <row r="62" spans="1:32" ht="16.5" thickBot="1" x14ac:dyDescent="0.3">
      <c r="A62" s="658"/>
      <c r="B62" s="483" t="s">
        <v>519</v>
      </c>
      <c r="C62" s="482">
        <f t="shared" si="32"/>
        <v>1095</v>
      </c>
      <c r="D62" s="482">
        <f t="shared" si="33"/>
        <v>1460</v>
      </c>
      <c r="E62" s="482">
        <f t="shared" si="34"/>
        <v>1825</v>
      </c>
      <c r="F62" s="482">
        <f t="shared" si="35"/>
        <v>2190</v>
      </c>
      <c r="G62" s="482">
        <f t="shared" si="36"/>
        <v>2555</v>
      </c>
      <c r="H62" s="482">
        <f t="shared" si="37"/>
        <v>2920</v>
      </c>
      <c r="I62" s="482">
        <f t="shared" si="38"/>
        <v>3285</v>
      </c>
      <c r="J62" s="480">
        <v>3650</v>
      </c>
      <c r="K62" s="482">
        <f t="shared" si="39"/>
        <v>4015.0000000000005</v>
      </c>
      <c r="L62" s="482">
        <f t="shared" si="40"/>
        <v>4380</v>
      </c>
      <c r="M62" s="482">
        <f t="shared" si="41"/>
        <v>4745</v>
      </c>
      <c r="N62" s="482">
        <f t="shared" si="42"/>
        <v>5110</v>
      </c>
      <c r="O62" s="482">
        <f t="shared" si="43"/>
        <v>5475</v>
      </c>
      <c r="P62" s="482">
        <f t="shared" si="44"/>
        <v>5840</v>
      </c>
      <c r="Q62" s="482">
        <f t="shared" si="45"/>
        <v>6205</v>
      </c>
      <c r="R62" s="482">
        <f t="shared" si="46"/>
        <v>6570</v>
      </c>
      <c r="S62" s="482">
        <f t="shared" si="47"/>
        <v>6935</v>
      </c>
      <c r="T62" s="482">
        <f t="shared" si="48"/>
        <v>7300</v>
      </c>
      <c r="U62" s="482">
        <f t="shared" si="49"/>
        <v>7665</v>
      </c>
      <c r="V62" s="482">
        <f t="shared" si="50"/>
        <v>8030.0000000000009</v>
      </c>
      <c r="W62" s="482">
        <f t="shared" si="51"/>
        <v>8395</v>
      </c>
      <c r="X62" s="482">
        <f t="shared" si="52"/>
        <v>8760</v>
      </c>
      <c r="Y62" s="134">
        <f t="shared" si="53"/>
        <v>9125</v>
      </c>
      <c r="Z62" s="134">
        <f t="shared" si="54"/>
        <v>10037.500000000002</v>
      </c>
      <c r="AA62" s="134">
        <f t="shared" si="55"/>
        <v>10950</v>
      </c>
      <c r="AB62" s="134">
        <f t="shared" si="56"/>
        <v>11862.5</v>
      </c>
      <c r="AC62" s="134">
        <f t="shared" si="57"/>
        <v>12775</v>
      </c>
      <c r="AD62" s="134">
        <f t="shared" si="58"/>
        <v>13687.5</v>
      </c>
      <c r="AE62" s="269" t="s">
        <v>557</v>
      </c>
      <c r="AF62" s="263" t="s">
        <v>558</v>
      </c>
    </row>
    <row r="63" spans="1:32" ht="16.5" thickBot="1" x14ac:dyDescent="0.3">
      <c r="A63" s="658"/>
      <c r="B63" s="483" t="s">
        <v>520</v>
      </c>
      <c r="C63" s="482">
        <f t="shared" si="32"/>
        <v>1095</v>
      </c>
      <c r="D63" s="482">
        <f t="shared" si="33"/>
        <v>1460</v>
      </c>
      <c r="E63" s="482">
        <f t="shared" si="34"/>
        <v>1825</v>
      </c>
      <c r="F63" s="482">
        <f t="shared" si="35"/>
        <v>2190</v>
      </c>
      <c r="G63" s="482">
        <f t="shared" si="36"/>
        <v>2555</v>
      </c>
      <c r="H63" s="482">
        <f t="shared" si="37"/>
        <v>2920</v>
      </c>
      <c r="I63" s="482">
        <f t="shared" si="38"/>
        <v>3285</v>
      </c>
      <c r="J63" s="482">
        <v>3650</v>
      </c>
      <c r="K63" s="482">
        <f t="shared" si="39"/>
        <v>4015.0000000000005</v>
      </c>
      <c r="L63" s="482">
        <f t="shared" si="40"/>
        <v>4380</v>
      </c>
      <c r="M63" s="482">
        <f t="shared" si="41"/>
        <v>4745</v>
      </c>
      <c r="N63" s="482">
        <f t="shared" si="42"/>
        <v>5110</v>
      </c>
      <c r="O63" s="482">
        <f t="shared" si="43"/>
        <v>5475</v>
      </c>
      <c r="P63" s="482">
        <f t="shared" si="44"/>
        <v>5840</v>
      </c>
      <c r="Q63" s="482">
        <f t="shared" si="45"/>
        <v>6205</v>
      </c>
      <c r="R63" s="482">
        <f t="shared" si="46"/>
        <v>6570</v>
      </c>
      <c r="S63" s="482">
        <f t="shared" si="47"/>
        <v>6935</v>
      </c>
      <c r="T63" s="482">
        <f t="shared" si="48"/>
        <v>7300</v>
      </c>
      <c r="U63" s="482">
        <f t="shared" si="49"/>
        <v>7665</v>
      </c>
      <c r="V63" s="482">
        <f t="shared" si="50"/>
        <v>8030.0000000000009</v>
      </c>
      <c r="W63" s="482">
        <f t="shared" si="51"/>
        <v>8395</v>
      </c>
      <c r="X63" s="482">
        <f t="shared" si="52"/>
        <v>8760</v>
      </c>
      <c r="Y63" s="134">
        <f t="shared" si="53"/>
        <v>9125</v>
      </c>
      <c r="Z63" s="134">
        <f t="shared" si="54"/>
        <v>10037.500000000002</v>
      </c>
      <c r="AA63" s="134">
        <f t="shared" si="55"/>
        <v>10950</v>
      </c>
      <c r="AB63" s="134">
        <f t="shared" si="56"/>
        <v>11862.5</v>
      </c>
      <c r="AC63" s="134">
        <f t="shared" si="57"/>
        <v>12775</v>
      </c>
      <c r="AD63" s="134">
        <f t="shared" si="58"/>
        <v>13687.5</v>
      </c>
      <c r="AE63" s="269" t="s">
        <v>559</v>
      </c>
      <c r="AF63" s="263" t="s">
        <v>560</v>
      </c>
    </row>
    <row r="64" spans="1:32" ht="16.5" thickBot="1" x14ac:dyDescent="0.3">
      <c r="A64" s="658"/>
      <c r="B64" s="483" t="s">
        <v>521</v>
      </c>
      <c r="C64" s="482">
        <f t="shared" si="32"/>
        <v>1095</v>
      </c>
      <c r="D64" s="482">
        <f t="shared" si="33"/>
        <v>1460</v>
      </c>
      <c r="E64" s="482">
        <f t="shared" si="34"/>
        <v>1825</v>
      </c>
      <c r="F64" s="482">
        <f t="shared" si="35"/>
        <v>2190</v>
      </c>
      <c r="G64" s="482">
        <f t="shared" si="36"/>
        <v>2555</v>
      </c>
      <c r="H64" s="482">
        <f t="shared" si="37"/>
        <v>2920</v>
      </c>
      <c r="I64" s="482">
        <f t="shared" si="38"/>
        <v>3285</v>
      </c>
      <c r="J64" s="480">
        <v>3650</v>
      </c>
      <c r="K64" s="482">
        <f t="shared" si="39"/>
        <v>4015.0000000000005</v>
      </c>
      <c r="L64" s="482">
        <f t="shared" si="40"/>
        <v>4380</v>
      </c>
      <c r="M64" s="482">
        <f t="shared" si="41"/>
        <v>4745</v>
      </c>
      <c r="N64" s="482">
        <f t="shared" si="42"/>
        <v>5110</v>
      </c>
      <c r="O64" s="482">
        <f t="shared" si="43"/>
        <v>5475</v>
      </c>
      <c r="P64" s="482">
        <f t="shared" si="44"/>
        <v>5840</v>
      </c>
      <c r="Q64" s="482">
        <f t="shared" si="45"/>
        <v>6205</v>
      </c>
      <c r="R64" s="482">
        <f t="shared" si="46"/>
        <v>6570</v>
      </c>
      <c r="S64" s="482">
        <f t="shared" si="47"/>
        <v>6935</v>
      </c>
      <c r="T64" s="482">
        <f t="shared" si="48"/>
        <v>7300</v>
      </c>
      <c r="U64" s="482">
        <f t="shared" si="49"/>
        <v>7665</v>
      </c>
      <c r="V64" s="482">
        <f t="shared" si="50"/>
        <v>8030.0000000000009</v>
      </c>
      <c r="W64" s="482">
        <f t="shared" si="51"/>
        <v>8395</v>
      </c>
      <c r="X64" s="482">
        <f t="shared" si="52"/>
        <v>8760</v>
      </c>
      <c r="Y64" s="134">
        <f t="shared" si="53"/>
        <v>9125</v>
      </c>
      <c r="Z64" s="134">
        <f t="shared" si="54"/>
        <v>10037.500000000002</v>
      </c>
      <c r="AA64" s="134">
        <f t="shared" si="55"/>
        <v>10950</v>
      </c>
      <c r="AB64" s="134">
        <f t="shared" si="56"/>
        <v>11862.5</v>
      </c>
      <c r="AC64" s="134">
        <f t="shared" si="57"/>
        <v>12775</v>
      </c>
      <c r="AD64" s="134">
        <f t="shared" si="58"/>
        <v>13687.5</v>
      </c>
      <c r="AE64" s="269" t="s">
        <v>561</v>
      </c>
      <c r="AF64" s="263" t="s">
        <v>562</v>
      </c>
    </row>
    <row r="65" spans="1:32" ht="16.5" thickBot="1" x14ac:dyDescent="0.3">
      <c r="A65" s="658"/>
      <c r="B65" s="483" t="s">
        <v>510</v>
      </c>
      <c r="C65" s="482">
        <f t="shared" si="32"/>
        <v>1095</v>
      </c>
      <c r="D65" s="482">
        <f t="shared" si="33"/>
        <v>1460</v>
      </c>
      <c r="E65" s="482">
        <f t="shared" si="34"/>
        <v>1825</v>
      </c>
      <c r="F65" s="482">
        <f t="shared" si="35"/>
        <v>2190</v>
      </c>
      <c r="G65" s="482">
        <f t="shared" si="36"/>
        <v>2555</v>
      </c>
      <c r="H65" s="482">
        <f t="shared" si="37"/>
        <v>2920</v>
      </c>
      <c r="I65" s="482">
        <f t="shared" si="38"/>
        <v>3285</v>
      </c>
      <c r="J65" s="482">
        <v>3650</v>
      </c>
      <c r="K65" s="482">
        <f t="shared" si="39"/>
        <v>4015.0000000000005</v>
      </c>
      <c r="L65" s="482">
        <f t="shared" si="40"/>
        <v>4380</v>
      </c>
      <c r="M65" s="482">
        <f t="shared" si="41"/>
        <v>4745</v>
      </c>
      <c r="N65" s="482">
        <f t="shared" si="42"/>
        <v>5110</v>
      </c>
      <c r="O65" s="482">
        <f t="shared" si="43"/>
        <v>5475</v>
      </c>
      <c r="P65" s="482">
        <f t="shared" si="44"/>
        <v>5840</v>
      </c>
      <c r="Q65" s="482">
        <f t="shared" si="45"/>
        <v>6205</v>
      </c>
      <c r="R65" s="482">
        <f t="shared" si="46"/>
        <v>6570</v>
      </c>
      <c r="S65" s="482">
        <f t="shared" si="47"/>
        <v>6935</v>
      </c>
      <c r="T65" s="482">
        <f t="shared" si="48"/>
        <v>7300</v>
      </c>
      <c r="U65" s="482">
        <f t="shared" si="49"/>
        <v>7665</v>
      </c>
      <c r="V65" s="482">
        <f t="shared" si="50"/>
        <v>8030.0000000000009</v>
      </c>
      <c r="W65" s="482">
        <f t="shared" si="51"/>
        <v>8395</v>
      </c>
      <c r="X65" s="482">
        <f t="shared" si="52"/>
        <v>8760</v>
      </c>
      <c r="Y65" s="134">
        <f t="shared" si="53"/>
        <v>9125</v>
      </c>
      <c r="Z65" s="134">
        <f t="shared" si="54"/>
        <v>10037.500000000002</v>
      </c>
      <c r="AA65" s="134">
        <f t="shared" si="55"/>
        <v>10950</v>
      </c>
      <c r="AB65" s="134">
        <f t="shared" si="56"/>
        <v>11862.5</v>
      </c>
      <c r="AC65" s="134">
        <f t="shared" si="57"/>
        <v>12775</v>
      </c>
      <c r="AD65" s="134">
        <f t="shared" si="58"/>
        <v>13687.5</v>
      </c>
      <c r="AE65" s="269" t="s">
        <v>563</v>
      </c>
      <c r="AF65" s="263" t="s">
        <v>564</v>
      </c>
    </row>
    <row r="66" spans="1:32" ht="16.5" thickBot="1" x14ac:dyDescent="0.3">
      <c r="A66" s="658"/>
      <c r="B66" s="483" t="s">
        <v>511</v>
      </c>
      <c r="C66" s="482">
        <f t="shared" si="32"/>
        <v>1095</v>
      </c>
      <c r="D66" s="482">
        <f t="shared" si="33"/>
        <v>1460</v>
      </c>
      <c r="E66" s="482">
        <f t="shared" si="34"/>
        <v>1825</v>
      </c>
      <c r="F66" s="482">
        <f t="shared" si="35"/>
        <v>2190</v>
      </c>
      <c r="G66" s="482">
        <f t="shared" si="36"/>
        <v>2555</v>
      </c>
      <c r="H66" s="482">
        <f t="shared" si="37"/>
        <v>2920</v>
      </c>
      <c r="I66" s="482">
        <f t="shared" si="38"/>
        <v>3285</v>
      </c>
      <c r="J66" s="480">
        <v>3650</v>
      </c>
      <c r="K66" s="482">
        <f t="shared" si="39"/>
        <v>4015.0000000000005</v>
      </c>
      <c r="L66" s="482">
        <f t="shared" si="40"/>
        <v>4380</v>
      </c>
      <c r="M66" s="482">
        <f t="shared" si="41"/>
        <v>4745</v>
      </c>
      <c r="N66" s="482">
        <f t="shared" si="42"/>
        <v>5110</v>
      </c>
      <c r="O66" s="482">
        <f t="shared" si="43"/>
        <v>5475</v>
      </c>
      <c r="P66" s="482">
        <f t="shared" si="44"/>
        <v>5840</v>
      </c>
      <c r="Q66" s="482">
        <f t="shared" si="45"/>
        <v>6205</v>
      </c>
      <c r="R66" s="482">
        <f t="shared" si="46"/>
        <v>6570</v>
      </c>
      <c r="S66" s="482">
        <f t="shared" si="47"/>
        <v>6935</v>
      </c>
      <c r="T66" s="482">
        <f t="shared" si="48"/>
        <v>7300</v>
      </c>
      <c r="U66" s="482">
        <f t="shared" si="49"/>
        <v>7665</v>
      </c>
      <c r="V66" s="482">
        <f t="shared" si="50"/>
        <v>8030.0000000000009</v>
      </c>
      <c r="W66" s="482">
        <f t="shared" si="51"/>
        <v>8395</v>
      </c>
      <c r="X66" s="482">
        <f t="shared" si="52"/>
        <v>8760</v>
      </c>
      <c r="Y66" s="134">
        <f t="shared" si="53"/>
        <v>9125</v>
      </c>
      <c r="Z66" s="134">
        <f t="shared" si="54"/>
        <v>10037.500000000002</v>
      </c>
      <c r="AA66" s="134">
        <f t="shared" si="55"/>
        <v>10950</v>
      </c>
      <c r="AB66" s="134">
        <f t="shared" si="56"/>
        <v>11862.5</v>
      </c>
      <c r="AC66" s="134">
        <f t="shared" si="57"/>
        <v>12775</v>
      </c>
      <c r="AD66" s="134">
        <f t="shared" si="58"/>
        <v>13687.5</v>
      </c>
      <c r="AE66" s="269" t="s">
        <v>565</v>
      </c>
      <c r="AF66" s="263" t="s">
        <v>566</v>
      </c>
    </row>
    <row r="67" spans="1:32" ht="15.75" thickBot="1" x14ac:dyDescent="0.3">
      <c r="A67" s="631"/>
    </row>
    <row r="68" spans="1:32" ht="15.75" x14ac:dyDescent="0.25">
      <c r="A68" s="659">
        <v>4</v>
      </c>
      <c r="B68" s="249" t="s">
        <v>155</v>
      </c>
      <c r="C68" s="230">
        <f t="shared" si="1"/>
        <v>1141.2</v>
      </c>
      <c r="D68" s="230">
        <f t="shared" si="2"/>
        <v>1521.6000000000001</v>
      </c>
      <c r="E68" s="230">
        <f t="shared" si="3"/>
        <v>1902</v>
      </c>
      <c r="F68" s="230">
        <f t="shared" si="4"/>
        <v>2282.4</v>
      </c>
      <c r="G68" s="230">
        <f t="shared" si="5"/>
        <v>2662.7999999999997</v>
      </c>
      <c r="H68" s="230">
        <f t="shared" si="19"/>
        <v>3043.2000000000003</v>
      </c>
      <c r="I68" s="230">
        <f t="shared" si="6"/>
        <v>3423.6</v>
      </c>
      <c r="J68" s="369">
        <v>3804</v>
      </c>
      <c r="K68" s="230">
        <f t="shared" si="7"/>
        <v>4184.4000000000005</v>
      </c>
      <c r="L68" s="230">
        <f t="shared" si="8"/>
        <v>4564.8</v>
      </c>
      <c r="M68" s="230">
        <f t="shared" si="9"/>
        <v>4945.2</v>
      </c>
      <c r="N68" s="230">
        <f t="shared" si="10"/>
        <v>5325.5999999999995</v>
      </c>
      <c r="O68" s="230">
        <f t="shared" si="11"/>
        <v>5706</v>
      </c>
      <c r="P68" s="230">
        <f t="shared" ref="P68:P77" si="59">J68*1.6</f>
        <v>6086.4000000000005</v>
      </c>
      <c r="Q68" s="230">
        <f t="shared" ref="Q68:Q77" si="60">J68*1.7</f>
        <v>6466.8</v>
      </c>
      <c r="R68" s="230">
        <f t="shared" ref="R68:R77" si="61">J68*1.8</f>
        <v>6847.2</v>
      </c>
      <c r="S68" s="230">
        <f t="shared" si="12"/>
        <v>7227.5999999999995</v>
      </c>
      <c r="T68" s="230">
        <f t="shared" si="13"/>
        <v>7608</v>
      </c>
      <c r="U68" s="230">
        <f t="shared" si="14"/>
        <v>7988.4000000000005</v>
      </c>
      <c r="V68" s="230">
        <f t="shared" si="15"/>
        <v>8368.8000000000011</v>
      </c>
      <c r="W68" s="230">
        <f t="shared" si="16"/>
        <v>8749.1999999999989</v>
      </c>
      <c r="X68" s="230">
        <f t="shared" si="17"/>
        <v>9129.6</v>
      </c>
      <c r="Y68" s="231">
        <f t="shared" si="18"/>
        <v>9510</v>
      </c>
      <c r="Z68" s="231">
        <f t="shared" si="23"/>
        <v>10461.000000000002</v>
      </c>
      <c r="AA68" s="231">
        <f t="shared" si="24"/>
        <v>11412</v>
      </c>
      <c r="AB68" s="231">
        <f t="shared" si="25"/>
        <v>12363</v>
      </c>
      <c r="AC68" s="231">
        <f t="shared" si="26"/>
        <v>13313.999999999998</v>
      </c>
      <c r="AD68" s="231">
        <f t="shared" si="27"/>
        <v>14265</v>
      </c>
      <c r="AE68" s="270" t="s">
        <v>352</v>
      </c>
      <c r="AF68" s="271" t="s">
        <v>353</v>
      </c>
    </row>
    <row r="69" spans="1:32" ht="15.75" x14ac:dyDescent="0.25">
      <c r="A69" s="660"/>
      <c r="B69" s="250" t="s">
        <v>309</v>
      </c>
      <c r="C69" s="238">
        <f t="shared" si="1"/>
        <v>1141.2</v>
      </c>
      <c r="D69" s="238">
        <f t="shared" si="2"/>
        <v>1521.6000000000001</v>
      </c>
      <c r="E69" s="238">
        <f t="shared" si="3"/>
        <v>1902</v>
      </c>
      <c r="F69" s="238">
        <f t="shared" si="4"/>
        <v>2282.4</v>
      </c>
      <c r="G69" s="238">
        <f t="shared" si="5"/>
        <v>2662.7999999999997</v>
      </c>
      <c r="H69" s="238">
        <f t="shared" si="19"/>
        <v>3043.2000000000003</v>
      </c>
      <c r="I69" s="238">
        <f t="shared" si="6"/>
        <v>3423.6</v>
      </c>
      <c r="J69" s="382">
        <v>3804</v>
      </c>
      <c r="K69" s="238">
        <f t="shared" si="7"/>
        <v>4184.4000000000005</v>
      </c>
      <c r="L69" s="238">
        <f t="shared" si="8"/>
        <v>4564.8</v>
      </c>
      <c r="M69" s="238">
        <f t="shared" si="9"/>
        <v>4945.2</v>
      </c>
      <c r="N69" s="238">
        <f t="shared" si="10"/>
        <v>5325.5999999999995</v>
      </c>
      <c r="O69" s="238">
        <f t="shared" si="11"/>
        <v>5706</v>
      </c>
      <c r="P69" s="238">
        <f t="shared" si="59"/>
        <v>6086.4000000000005</v>
      </c>
      <c r="Q69" s="238">
        <f t="shared" si="60"/>
        <v>6466.8</v>
      </c>
      <c r="R69" s="238">
        <f t="shared" si="61"/>
        <v>6847.2</v>
      </c>
      <c r="S69" s="238">
        <f t="shared" si="12"/>
        <v>7227.5999999999995</v>
      </c>
      <c r="T69" s="238">
        <f t="shared" si="13"/>
        <v>7608</v>
      </c>
      <c r="U69" s="238">
        <f t="shared" si="14"/>
        <v>7988.4000000000005</v>
      </c>
      <c r="V69" s="238">
        <f t="shared" si="15"/>
        <v>8368.8000000000011</v>
      </c>
      <c r="W69" s="238">
        <f t="shared" si="16"/>
        <v>8749.1999999999989</v>
      </c>
      <c r="X69" s="238">
        <f t="shared" si="17"/>
        <v>9129.6</v>
      </c>
      <c r="Y69" s="254">
        <f t="shared" si="18"/>
        <v>9510</v>
      </c>
      <c r="Z69" s="254">
        <f t="shared" si="23"/>
        <v>10461.000000000002</v>
      </c>
      <c r="AA69" s="254">
        <f t="shared" si="24"/>
        <v>11412</v>
      </c>
      <c r="AB69" s="254">
        <f t="shared" si="25"/>
        <v>12363</v>
      </c>
      <c r="AC69" s="254">
        <f t="shared" si="26"/>
        <v>13313.999999999998</v>
      </c>
      <c r="AD69" s="254">
        <f t="shared" si="27"/>
        <v>14265</v>
      </c>
      <c r="AE69" s="268" t="s">
        <v>355</v>
      </c>
      <c r="AF69" s="262" t="s">
        <v>356</v>
      </c>
    </row>
    <row r="70" spans="1:32" ht="15.75" x14ac:dyDescent="0.25">
      <c r="A70" s="660"/>
      <c r="B70" s="250" t="s">
        <v>310</v>
      </c>
      <c r="C70" s="238">
        <f t="shared" si="1"/>
        <v>1141.2</v>
      </c>
      <c r="D70" s="238">
        <f t="shared" si="2"/>
        <v>1521.6000000000001</v>
      </c>
      <c r="E70" s="238">
        <f t="shared" si="3"/>
        <v>1902</v>
      </c>
      <c r="F70" s="238">
        <f t="shared" si="4"/>
        <v>2282.4</v>
      </c>
      <c r="G70" s="238">
        <f t="shared" si="5"/>
        <v>2662.7999999999997</v>
      </c>
      <c r="H70" s="238">
        <f t="shared" si="19"/>
        <v>3043.2000000000003</v>
      </c>
      <c r="I70" s="238">
        <f t="shared" si="6"/>
        <v>3423.6</v>
      </c>
      <c r="J70" s="382">
        <v>3804</v>
      </c>
      <c r="K70" s="238">
        <f t="shared" si="7"/>
        <v>4184.4000000000005</v>
      </c>
      <c r="L70" s="238">
        <f t="shared" si="8"/>
        <v>4564.8</v>
      </c>
      <c r="M70" s="238">
        <f t="shared" si="9"/>
        <v>4945.2</v>
      </c>
      <c r="N70" s="238">
        <f t="shared" si="10"/>
        <v>5325.5999999999995</v>
      </c>
      <c r="O70" s="238">
        <f t="shared" si="11"/>
        <v>5706</v>
      </c>
      <c r="P70" s="238">
        <f t="shared" si="59"/>
        <v>6086.4000000000005</v>
      </c>
      <c r="Q70" s="238">
        <f t="shared" si="60"/>
        <v>6466.8</v>
      </c>
      <c r="R70" s="238">
        <f t="shared" si="61"/>
        <v>6847.2</v>
      </c>
      <c r="S70" s="238">
        <f t="shared" si="12"/>
        <v>7227.5999999999995</v>
      </c>
      <c r="T70" s="238">
        <f t="shared" si="13"/>
        <v>7608</v>
      </c>
      <c r="U70" s="238">
        <f t="shared" si="14"/>
        <v>7988.4000000000005</v>
      </c>
      <c r="V70" s="238">
        <f t="shared" si="15"/>
        <v>8368.8000000000011</v>
      </c>
      <c r="W70" s="238">
        <f t="shared" si="16"/>
        <v>8749.1999999999989</v>
      </c>
      <c r="X70" s="238">
        <f t="shared" si="17"/>
        <v>9129.6</v>
      </c>
      <c r="Y70" s="254">
        <f t="shared" si="18"/>
        <v>9510</v>
      </c>
      <c r="Z70" s="254">
        <f t="shared" si="23"/>
        <v>10461.000000000002</v>
      </c>
      <c r="AA70" s="254">
        <f t="shared" si="24"/>
        <v>11412</v>
      </c>
      <c r="AB70" s="254">
        <f t="shared" si="25"/>
        <v>12363</v>
      </c>
      <c r="AC70" s="254">
        <f t="shared" si="26"/>
        <v>13313.999999999998</v>
      </c>
      <c r="AD70" s="254">
        <f t="shared" si="27"/>
        <v>14265</v>
      </c>
      <c r="AE70" s="268" t="s">
        <v>352</v>
      </c>
      <c r="AF70" s="262" t="s">
        <v>353</v>
      </c>
    </row>
    <row r="71" spans="1:32" ht="15.75" x14ac:dyDescent="0.25">
      <c r="A71" s="660"/>
      <c r="B71" s="250" t="s">
        <v>311</v>
      </c>
      <c r="C71" s="238">
        <f t="shared" si="1"/>
        <v>1141.2</v>
      </c>
      <c r="D71" s="238">
        <f t="shared" si="2"/>
        <v>1521.6000000000001</v>
      </c>
      <c r="E71" s="238">
        <f t="shared" si="3"/>
        <v>1902</v>
      </c>
      <c r="F71" s="238">
        <f t="shared" si="4"/>
        <v>2282.4</v>
      </c>
      <c r="G71" s="238">
        <f t="shared" si="5"/>
        <v>2662.7999999999997</v>
      </c>
      <c r="H71" s="238">
        <f t="shared" si="19"/>
        <v>3043.2000000000003</v>
      </c>
      <c r="I71" s="238">
        <f t="shared" si="6"/>
        <v>3423.6</v>
      </c>
      <c r="J71" s="382">
        <v>3804</v>
      </c>
      <c r="K71" s="238">
        <f t="shared" si="7"/>
        <v>4184.4000000000005</v>
      </c>
      <c r="L71" s="238">
        <f t="shared" si="8"/>
        <v>4564.8</v>
      </c>
      <c r="M71" s="238">
        <f t="shared" si="9"/>
        <v>4945.2</v>
      </c>
      <c r="N71" s="238">
        <f t="shared" si="10"/>
        <v>5325.5999999999995</v>
      </c>
      <c r="O71" s="238">
        <f t="shared" si="11"/>
        <v>5706</v>
      </c>
      <c r="P71" s="238">
        <f t="shared" si="59"/>
        <v>6086.4000000000005</v>
      </c>
      <c r="Q71" s="238">
        <f t="shared" si="60"/>
        <v>6466.8</v>
      </c>
      <c r="R71" s="238">
        <f t="shared" si="61"/>
        <v>6847.2</v>
      </c>
      <c r="S71" s="238">
        <f t="shared" si="12"/>
        <v>7227.5999999999995</v>
      </c>
      <c r="T71" s="238">
        <f t="shared" si="13"/>
        <v>7608</v>
      </c>
      <c r="U71" s="238">
        <f t="shared" si="14"/>
        <v>7988.4000000000005</v>
      </c>
      <c r="V71" s="238">
        <f t="shared" si="15"/>
        <v>8368.8000000000011</v>
      </c>
      <c r="W71" s="238">
        <f t="shared" si="16"/>
        <v>8749.1999999999989</v>
      </c>
      <c r="X71" s="238">
        <f t="shared" si="17"/>
        <v>9129.6</v>
      </c>
      <c r="Y71" s="254">
        <f t="shared" si="18"/>
        <v>9510</v>
      </c>
      <c r="Z71" s="254">
        <f t="shared" si="23"/>
        <v>10461.000000000002</v>
      </c>
      <c r="AA71" s="254">
        <f t="shared" si="24"/>
        <v>11412</v>
      </c>
      <c r="AB71" s="254">
        <f t="shared" si="25"/>
        <v>12363</v>
      </c>
      <c r="AC71" s="254">
        <f t="shared" si="26"/>
        <v>13313.999999999998</v>
      </c>
      <c r="AD71" s="254">
        <f t="shared" si="27"/>
        <v>14265</v>
      </c>
      <c r="AE71" s="268" t="s">
        <v>355</v>
      </c>
      <c r="AF71" s="262" t="s">
        <v>356</v>
      </c>
    </row>
    <row r="72" spans="1:32" ht="15.75" x14ac:dyDescent="0.25">
      <c r="A72" s="660"/>
      <c r="B72" s="250" t="s">
        <v>340</v>
      </c>
      <c r="C72" s="238">
        <f t="shared" si="1"/>
        <v>1141.2</v>
      </c>
      <c r="D72" s="238">
        <f t="shared" si="2"/>
        <v>1521.6000000000001</v>
      </c>
      <c r="E72" s="238">
        <f t="shared" si="3"/>
        <v>1902</v>
      </c>
      <c r="F72" s="238">
        <f t="shared" si="4"/>
        <v>2282.4</v>
      </c>
      <c r="G72" s="238">
        <f t="shared" si="5"/>
        <v>2662.7999999999997</v>
      </c>
      <c r="H72" s="238">
        <f t="shared" si="19"/>
        <v>3043.2000000000003</v>
      </c>
      <c r="I72" s="238">
        <f t="shared" si="6"/>
        <v>3423.6</v>
      </c>
      <c r="J72" s="382">
        <v>3804</v>
      </c>
      <c r="K72" s="238">
        <f t="shared" si="7"/>
        <v>4184.4000000000005</v>
      </c>
      <c r="L72" s="238">
        <f t="shared" si="8"/>
        <v>4564.8</v>
      </c>
      <c r="M72" s="238">
        <f t="shared" si="9"/>
        <v>4945.2</v>
      </c>
      <c r="N72" s="238">
        <f t="shared" si="10"/>
        <v>5325.5999999999995</v>
      </c>
      <c r="O72" s="238">
        <f t="shared" si="11"/>
        <v>5706</v>
      </c>
      <c r="P72" s="238">
        <f t="shared" si="59"/>
        <v>6086.4000000000005</v>
      </c>
      <c r="Q72" s="238">
        <f t="shared" si="60"/>
        <v>6466.8</v>
      </c>
      <c r="R72" s="238">
        <f t="shared" si="61"/>
        <v>6847.2</v>
      </c>
      <c r="S72" s="238">
        <f t="shared" si="12"/>
        <v>7227.5999999999995</v>
      </c>
      <c r="T72" s="238">
        <f t="shared" si="13"/>
        <v>7608</v>
      </c>
      <c r="U72" s="238">
        <f t="shared" si="14"/>
        <v>7988.4000000000005</v>
      </c>
      <c r="V72" s="238">
        <f t="shared" si="15"/>
        <v>8368.8000000000011</v>
      </c>
      <c r="W72" s="238">
        <f t="shared" si="16"/>
        <v>8749.1999999999989</v>
      </c>
      <c r="X72" s="238">
        <f t="shared" si="17"/>
        <v>9129.6</v>
      </c>
      <c r="Y72" s="254">
        <f t="shared" si="18"/>
        <v>9510</v>
      </c>
      <c r="Z72" s="254">
        <f t="shared" si="23"/>
        <v>10461.000000000002</v>
      </c>
      <c r="AA72" s="254">
        <f t="shared" si="24"/>
        <v>11412</v>
      </c>
      <c r="AB72" s="254">
        <f t="shared" si="25"/>
        <v>12363</v>
      </c>
      <c r="AC72" s="254">
        <f t="shared" si="26"/>
        <v>13313.999999999998</v>
      </c>
      <c r="AD72" s="254">
        <f t="shared" si="27"/>
        <v>14265</v>
      </c>
      <c r="AE72" s="268" t="s">
        <v>352</v>
      </c>
      <c r="AF72" s="262" t="s">
        <v>353</v>
      </c>
    </row>
    <row r="73" spans="1:32" ht="15.75" x14ac:dyDescent="0.25">
      <c r="A73" s="660"/>
      <c r="B73" s="250" t="s">
        <v>312</v>
      </c>
      <c r="C73" s="238">
        <f t="shared" si="1"/>
        <v>1141.2</v>
      </c>
      <c r="D73" s="238">
        <f t="shared" si="2"/>
        <v>1521.6000000000001</v>
      </c>
      <c r="E73" s="238">
        <f t="shared" si="3"/>
        <v>1902</v>
      </c>
      <c r="F73" s="238">
        <f t="shared" si="4"/>
        <v>2282.4</v>
      </c>
      <c r="G73" s="238">
        <f t="shared" si="5"/>
        <v>2662.7999999999997</v>
      </c>
      <c r="H73" s="238">
        <f t="shared" si="19"/>
        <v>3043.2000000000003</v>
      </c>
      <c r="I73" s="238">
        <f t="shared" si="6"/>
        <v>3423.6</v>
      </c>
      <c r="J73" s="382">
        <v>3804</v>
      </c>
      <c r="K73" s="238">
        <f t="shared" si="7"/>
        <v>4184.4000000000005</v>
      </c>
      <c r="L73" s="238">
        <f t="shared" si="8"/>
        <v>4564.8</v>
      </c>
      <c r="M73" s="238">
        <f t="shared" si="9"/>
        <v>4945.2</v>
      </c>
      <c r="N73" s="238">
        <f t="shared" si="10"/>
        <v>5325.5999999999995</v>
      </c>
      <c r="O73" s="238">
        <f t="shared" si="11"/>
        <v>5706</v>
      </c>
      <c r="P73" s="238">
        <f t="shared" si="59"/>
        <v>6086.4000000000005</v>
      </c>
      <c r="Q73" s="238">
        <f t="shared" si="60"/>
        <v>6466.8</v>
      </c>
      <c r="R73" s="238">
        <f t="shared" si="61"/>
        <v>6847.2</v>
      </c>
      <c r="S73" s="238">
        <f t="shared" si="12"/>
        <v>7227.5999999999995</v>
      </c>
      <c r="T73" s="238">
        <f t="shared" si="13"/>
        <v>7608</v>
      </c>
      <c r="U73" s="238">
        <f t="shared" si="14"/>
        <v>7988.4000000000005</v>
      </c>
      <c r="V73" s="238">
        <f t="shared" si="15"/>
        <v>8368.8000000000011</v>
      </c>
      <c r="W73" s="238">
        <f t="shared" si="16"/>
        <v>8749.1999999999989</v>
      </c>
      <c r="X73" s="238">
        <f t="shared" si="17"/>
        <v>9129.6</v>
      </c>
      <c r="Y73" s="254">
        <f>J73*2.5</f>
        <v>9510</v>
      </c>
      <c r="Z73" s="254">
        <f t="shared" si="23"/>
        <v>10461.000000000002</v>
      </c>
      <c r="AA73" s="254">
        <f t="shared" si="24"/>
        <v>11412</v>
      </c>
      <c r="AB73" s="254">
        <f t="shared" si="25"/>
        <v>12363</v>
      </c>
      <c r="AC73" s="254">
        <f t="shared" si="26"/>
        <v>13313.999999999998</v>
      </c>
      <c r="AD73" s="254">
        <f t="shared" si="27"/>
        <v>14265</v>
      </c>
      <c r="AE73" s="268" t="s">
        <v>355</v>
      </c>
      <c r="AF73" s="262" t="s">
        <v>356</v>
      </c>
    </row>
    <row r="74" spans="1:32" ht="15.75" x14ac:dyDescent="0.25">
      <c r="A74" s="629"/>
      <c r="B74" s="250" t="s">
        <v>157</v>
      </c>
      <c r="C74" s="238">
        <f t="shared" si="1"/>
        <v>1141.2</v>
      </c>
      <c r="D74" s="238">
        <f t="shared" si="2"/>
        <v>1521.6000000000001</v>
      </c>
      <c r="E74" s="238">
        <f t="shared" si="3"/>
        <v>1902</v>
      </c>
      <c r="F74" s="238">
        <f t="shared" si="4"/>
        <v>2282.4</v>
      </c>
      <c r="G74" s="238">
        <f t="shared" si="5"/>
        <v>2662.7999999999997</v>
      </c>
      <c r="H74" s="238">
        <f t="shared" si="19"/>
        <v>3043.2000000000003</v>
      </c>
      <c r="I74" s="238">
        <f t="shared" si="6"/>
        <v>3423.6</v>
      </c>
      <c r="J74" s="382">
        <v>3804</v>
      </c>
      <c r="K74" s="238">
        <f t="shared" si="7"/>
        <v>4184.4000000000005</v>
      </c>
      <c r="L74" s="238">
        <f t="shared" si="8"/>
        <v>4564.8</v>
      </c>
      <c r="M74" s="238">
        <f t="shared" si="9"/>
        <v>4945.2</v>
      </c>
      <c r="N74" s="238">
        <f t="shared" si="10"/>
        <v>5325.5999999999995</v>
      </c>
      <c r="O74" s="238">
        <f t="shared" si="11"/>
        <v>5706</v>
      </c>
      <c r="P74" s="238">
        <f t="shared" si="59"/>
        <v>6086.4000000000005</v>
      </c>
      <c r="Q74" s="238">
        <f t="shared" si="60"/>
        <v>6466.8</v>
      </c>
      <c r="R74" s="238">
        <f t="shared" si="61"/>
        <v>6847.2</v>
      </c>
      <c r="S74" s="238">
        <f t="shared" si="12"/>
        <v>7227.5999999999995</v>
      </c>
      <c r="T74" s="238">
        <f t="shared" si="13"/>
        <v>7608</v>
      </c>
      <c r="U74" s="238">
        <f t="shared" si="14"/>
        <v>7988.4000000000005</v>
      </c>
      <c r="V74" s="238">
        <f t="shared" si="15"/>
        <v>8368.8000000000011</v>
      </c>
      <c r="W74" s="238">
        <f t="shared" si="16"/>
        <v>8749.1999999999989</v>
      </c>
      <c r="X74" s="238">
        <f t="shared" si="17"/>
        <v>9129.6</v>
      </c>
      <c r="Y74" s="254">
        <f t="shared" si="18"/>
        <v>9510</v>
      </c>
      <c r="Z74" s="254">
        <f t="shared" si="23"/>
        <v>10461.000000000002</v>
      </c>
      <c r="AA74" s="254">
        <f t="shared" si="24"/>
        <v>11412</v>
      </c>
      <c r="AB74" s="254">
        <f t="shared" si="25"/>
        <v>12363</v>
      </c>
      <c r="AC74" s="254">
        <f t="shared" si="26"/>
        <v>13313.999999999998</v>
      </c>
      <c r="AD74" s="254">
        <f t="shared" si="27"/>
        <v>14265</v>
      </c>
      <c r="AE74" s="268" t="s">
        <v>352</v>
      </c>
      <c r="AF74" s="262" t="s">
        <v>353</v>
      </c>
    </row>
    <row r="75" spans="1:32" ht="15.75" x14ac:dyDescent="0.25">
      <c r="A75" s="629"/>
      <c r="B75" s="250" t="s">
        <v>341</v>
      </c>
      <c r="C75" s="238">
        <f t="shared" si="1"/>
        <v>1141.2</v>
      </c>
      <c r="D75" s="238">
        <f t="shared" si="2"/>
        <v>1521.6000000000001</v>
      </c>
      <c r="E75" s="238">
        <f t="shared" si="3"/>
        <v>1902</v>
      </c>
      <c r="F75" s="238">
        <f t="shared" si="4"/>
        <v>2282.4</v>
      </c>
      <c r="G75" s="238">
        <f t="shared" si="5"/>
        <v>2662.7999999999997</v>
      </c>
      <c r="H75" s="238">
        <f t="shared" si="19"/>
        <v>3043.2000000000003</v>
      </c>
      <c r="I75" s="238">
        <f t="shared" si="6"/>
        <v>3423.6</v>
      </c>
      <c r="J75" s="382">
        <v>3804</v>
      </c>
      <c r="K75" s="238">
        <f t="shared" si="7"/>
        <v>4184.4000000000005</v>
      </c>
      <c r="L75" s="238">
        <f t="shared" si="8"/>
        <v>4564.8</v>
      </c>
      <c r="M75" s="238">
        <f t="shared" si="9"/>
        <v>4945.2</v>
      </c>
      <c r="N75" s="238">
        <f t="shared" si="10"/>
        <v>5325.5999999999995</v>
      </c>
      <c r="O75" s="238">
        <f t="shared" si="11"/>
        <v>5706</v>
      </c>
      <c r="P75" s="238">
        <f t="shared" si="59"/>
        <v>6086.4000000000005</v>
      </c>
      <c r="Q75" s="238">
        <f t="shared" si="60"/>
        <v>6466.8</v>
      </c>
      <c r="R75" s="238">
        <f t="shared" si="61"/>
        <v>6847.2</v>
      </c>
      <c r="S75" s="238">
        <f t="shared" si="12"/>
        <v>7227.5999999999995</v>
      </c>
      <c r="T75" s="238">
        <f t="shared" si="13"/>
        <v>7608</v>
      </c>
      <c r="U75" s="238">
        <f t="shared" si="14"/>
        <v>7988.4000000000005</v>
      </c>
      <c r="V75" s="238">
        <f t="shared" si="15"/>
        <v>8368.8000000000011</v>
      </c>
      <c r="W75" s="238">
        <f t="shared" si="16"/>
        <v>8749.1999999999989</v>
      </c>
      <c r="X75" s="238">
        <f t="shared" si="17"/>
        <v>9129.6</v>
      </c>
      <c r="Y75" s="254">
        <f t="shared" si="18"/>
        <v>9510</v>
      </c>
      <c r="Z75" s="254">
        <f t="shared" si="23"/>
        <v>10461.000000000002</v>
      </c>
      <c r="AA75" s="254">
        <f t="shared" si="24"/>
        <v>11412</v>
      </c>
      <c r="AB75" s="254">
        <f t="shared" si="25"/>
        <v>12363</v>
      </c>
      <c r="AC75" s="254">
        <f t="shared" si="26"/>
        <v>13313.999999999998</v>
      </c>
      <c r="AD75" s="254">
        <f t="shared" si="27"/>
        <v>14265</v>
      </c>
      <c r="AE75" s="268" t="s">
        <v>352</v>
      </c>
      <c r="AF75" s="262" t="s">
        <v>353</v>
      </c>
    </row>
    <row r="76" spans="1:32" ht="15.75" x14ac:dyDescent="0.25">
      <c r="A76" s="629"/>
      <c r="B76" s="253" t="s">
        <v>342</v>
      </c>
      <c r="C76" s="238">
        <f t="shared" si="1"/>
        <v>1141.2</v>
      </c>
      <c r="D76" s="238">
        <f t="shared" si="2"/>
        <v>1521.6000000000001</v>
      </c>
      <c r="E76" s="238">
        <f t="shared" si="3"/>
        <v>1902</v>
      </c>
      <c r="F76" s="238">
        <f t="shared" si="4"/>
        <v>2282.4</v>
      </c>
      <c r="G76" s="238">
        <f t="shared" si="5"/>
        <v>2662.7999999999997</v>
      </c>
      <c r="H76" s="238">
        <f t="shared" si="19"/>
        <v>3043.2000000000003</v>
      </c>
      <c r="I76" s="238">
        <f t="shared" si="6"/>
        <v>3423.6</v>
      </c>
      <c r="J76" s="382">
        <v>3804</v>
      </c>
      <c r="K76" s="238">
        <f t="shared" si="7"/>
        <v>4184.4000000000005</v>
      </c>
      <c r="L76" s="238">
        <f t="shared" si="8"/>
        <v>4564.8</v>
      </c>
      <c r="M76" s="238">
        <f t="shared" si="9"/>
        <v>4945.2</v>
      </c>
      <c r="N76" s="238">
        <f t="shared" si="10"/>
        <v>5325.5999999999995</v>
      </c>
      <c r="O76" s="238">
        <f t="shared" si="11"/>
        <v>5706</v>
      </c>
      <c r="P76" s="238">
        <f t="shared" si="59"/>
        <v>6086.4000000000005</v>
      </c>
      <c r="Q76" s="238">
        <f t="shared" si="60"/>
        <v>6466.8</v>
      </c>
      <c r="R76" s="238">
        <f t="shared" si="61"/>
        <v>6847.2</v>
      </c>
      <c r="S76" s="238">
        <f t="shared" si="12"/>
        <v>7227.5999999999995</v>
      </c>
      <c r="T76" s="238">
        <f t="shared" si="13"/>
        <v>7608</v>
      </c>
      <c r="U76" s="238">
        <f t="shared" si="14"/>
        <v>7988.4000000000005</v>
      </c>
      <c r="V76" s="238">
        <f t="shared" si="15"/>
        <v>8368.8000000000011</v>
      </c>
      <c r="W76" s="238">
        <f t="shared" si="16"/>
        <v>8749.1999999999989</v>
      </c>
      <c r="X76" s="238">
        <f t="shared" si="17"/>
        <v>9129.6</v>
      </c>
      <c r="Y76" s="254">
        <f t="shared" si="18"/>
        <v>9510</v>
      </c>
      <c r="Z76" s="254">
        <f t="shared" si="23"/>
        <v>10461.000000000002</v>
      </c>
      <c r="AA76" s="254">
        <f t="shared" si="24"/>
        <v>11412</v>
      </c>
      <c r="AB76" s="254">
        <f t="shared" si="25"/>
        <v>12363</v>
      </c>
      <c r="AC76" s="254">
        <f t="shared" si="26"/>
        <v>13313.999999999998</v>
      </c>
      <c r="AD76" s="254">
        <f t="shared" si="27"/>
        <v>14265</v>
      </c>
      <c r="AE76" s="268" t="s">
        <v>352</v>
      </c>
      <c r="AF76" s="262" t="s">
        <v>353</v>
      </c>
    </row>
    <row r="77" spans="1:32" x14ac:dyDescent="0.25">
      <c r="A77" s="644"/>
      <c r="B77" s="632" t="s">
        <v>382</v>
      </c>
      <c r="C77" s="629">
        <f t="shared" si="1"/>
        <v>1141.2</v>
      </c>
      <c r="D77" s="629">
        <f t="shared" si="2"/>
        <v>1521.6000000000001</v>
      </c>
      <c r="E77" s="629">
        <f t="shared" si="3"/>
        <v>1902</v>
      </c>
      <c r="F77" s="629">
        <f t="shared" si="4"/>
        <v>2282.4</v>
      </c>
      <c r="G77" s="629">
        <f t="shared" si="5"/>
        <v>2662.7999999999997</v>
      </c>
      <c r="H77" s="629">
        <f t="shared" si="19"/>
        <v>3043.2000000000003</v>
      </c>
      <c r="I77" s="629">
        <f t="shared" si="6"/>
        <v>3423.6</v>
      </c>
      <c r="J77" s="520">
        <v>3804</v>
      </c>
      <c r="K77" s="629">
        <f t="shared" si="7"/>
        <v>4184.4000000000005</v>
      </c>
      <c r="L77" s="629">
        <f t="shared" si="8"/>
        <v>4564.8</v>
      </c>
      <c r="M77" s="629">
        <f t="shared" si="9"/>
        <v>4945.2</v>
      </c>
      <c r="N77" s="629">
        <f t="shared" si="10"/>
        <v>5325.5999999999995</v>
      </c>
      <c r="O77" s="629">
        <f t="shared" si="11"/>
        <v>5706</v>
      </c>
      <c r="P77" s="629">
        <f t="shared" si="59"/>
        <v>6086.4000000000005</v>
      </c>
      <c r="Q77" s="629">
        <f t="shared" si="60"/>
        <v>6466.8</v>
      </c>
      <c r="R77" s="629">
        <f t="shared" si="61"/>
        <v>6847.2</v>
      </c>
      <c r="S77" s="629">
        <f t="shared" si="12"/>
        <v>7227.5999999999995</v>
      </c>
      <c r="T77" s="629">
        <f t="shared" si="13"/>
        <v>7608</v>
      </c>
      <c r="U77" s="629">
        <f t="shared" si="14"/>
        <v>7988.4000000000005</v>
      </c>
      <c r="V77" s="629">
        <f t="shared" si="15"/>
        <v>8368.8000000000011</v>
      </c>
      <c r="W77" s="629">
        <f t="shared" si="16"/>
        <v>8749.1999999999989</v>
      </c>
      <c r="X77" s="629">
        <f t="shared" si="17"/>
        <v>9129.6</v>
      </c>
      <c r="Y77" s="644">
        <f t="shared" si="18"/>
        <v>9510</v>
      </c>
      <c r="Z77" s="644">
        <f t="shared" si="23"/>
        <v>10461.000000000002</v>
      </c>
      <c r="AA77" s="644">
        <f t="shared" si="24"/>
        <v>11412</v>
      </c>
      <c r="AB77" s="644">
        <f t="shared" si="25"/>
        <v>12363</v>
      </c>
      <c r="AC77" s="644">
        <f t="shared" si="26"/>
        <v>13313.999999999998</v>
      </c>
      <c r="AD77" s="644">
        <f t="shared" si="27"/>
        <v>14265</v>
      </c>
      <c r="AE77" s="550" t="s">
        <v>352</v>
      </c>
      <c r="AF77" s="552" t="s">
        <v>353</v>
      </c>
    </row>
    <row r="78" spans="1:32" x14ac:dyDescent="0.25">
      <c r="A78" s="644"/>
      <c r="B78" s="633"/>
      <c r="C78" s="629"/>
      <c r="D78" s="629"/>
      <c r="E78" s="629"/>
      <c r="F78" s="629"/>
      <c r="G78" s="629"/>
      <c r="H78" s="629"/>
      <c r="I78" s="629"/>
      <c r="J78" s="521"/>
      <c r="K78" s="629"/>
      <c r="L78" s="629"/>
      <c r="M78" s="629"/>
      <c r="N78" s="629"/>
      <c r="O78" s="629"/>
      <c r="P78" s="629"/>
      <c r="Q78" s="629"/>
      <c r="R78" s="629"/>
      <c r="S78" s="629"/>
      <c r="T78" s="629"/>
      <c r="U78" s="629"/>
      <c r="V78" s="629"/>
      <c r="W78" s="629"/>
      <c r="X78" s="629"/>
      <c r="Y78" s="644"/>
      <c r="Z78" s="644"/>
      <c r="AA78" s="644"/>
      <c r="AB78" s="644"/>
      <c r="AC78" s="644"/>
      <c r="AD78" s="644"/>
      <c r="AE78" s="551"/>
      <c r="AF78" s="553"/>
    </row>
    <row r="79" spans="1:32" ht="15.75" x14ac:dyDescent="0.25">
      <c r="A79" s="629"/>
      <c r="B79" s="249" t="s">
        <v>343</v>
      </c>
      <c r="C79" s="238">
        <f>J79*0.3</f>
        <v>1141.2</v>
      </c>
      <c r="D79" s="238">
        <f>J79*0.4</f>
        <v>1521.6000000000001</v>
      </c>
      <c r="E79" s="238">
        <f>J79*0.5</f>
        <v>1902</v>
      </c>
      <c r="F79" s="238">
        <f>J79*0.6</f>
        <v>2282.4</v>
      </c>
      <c r="G79" s="238">
        <f>J79*0.7</f>
        <v>2662.7999999999997</v>
      </c>
      <c r="H79" s="238">
        <f>J79*0.8</f>
        <v>3043.2000000000003</v>
      </c>
      <c r="I79" s="238">
        <f>J79*0.9</f>
        <v>3423.6</v>
      </c>
      <c r="J79" s="371">
        <v>3804</v>
      </c>
      <c r="K79" s="238">
        <f>J79*1.1</f>
        <v>4184.4000000000005</v>
      </c>
      <c r="L79" s="238">
        <f>J79*1.2</f>
        <v>4564.8</v>
      </c>
      <c r="M79" s="238">
        <f>J79*1.3</f>
        <v>4945.2</v>
      </c>
      <c r="N79" s="238">
        <f>J79*1.4</f>
        <v>5325.5999999999995</v>
      </c>
      <c r="O79" s="238">
        <f>J79*1.5</f>
        <v>5706</v>
      </c>
      <c r="P79" s="238">
        <f>J79*1.6</f>
        <v>6086.4000000000005</v>
      </c>
      <c r="Q79" s="238">
        <f>J79*1.7</f>
        <v>6466.8</v>
      </c>
      <c r="R79" s="238">
        <f>J79*1.8</f>
        <v>6847.2</v>
      </c>
      <c r="S79" s="238">
        <f>J79*1.9</f>
        <v>7227.5999999999995</v>
      </c>
      <c r="T79" s="238">
        <f>J79*2</f>
        <v>7608</v>
      </c>
      <c r="U79" s="238">
        <f>J79*2.1</f>
        <v>7988.4000000000005</v>
      </c>
      <c r="V79" s="238">
        <f>J79*2.2</f>
        <v>8368.8000000000011</v>
      </c>
      <c r="W79" s="238">
        <f>J79*2.3</f>
        <v>8749.1999999999989</v>
      </c>
      <c r="X79" s="238">
        <f>J79*2.4</f>
        <v>9129.6</v>
      </c>
      <c r="Y79" s="254">
        <f>J79*2.5</f>
        <v>9510</v>
      </c>
      <c r="Z79" s="254">
        <f t="shared" ref="Z79:AD80" si="62">K79*2.5</f>
        <v>10461.000000000002</v>
      </c>
      <c r="AA79" s="254">
        <f t="shared" si="62"/>
        <v>11412</v>
      </c>
      <c r="AB79" s="254">
        <f t="shared" si="62"/>
        <v>12363</v>
      </c>
      <c r="AC79" s="254">
        <f t="shared" si="62"/>
        <v>13313.999999999998</v>
      </c>
      <c r="AD79" s="254">
        <f t="shared" si="62"/>
        <v>14265</v>
      </c>
      <c r="AE79" s="270" t="s">
        <v>357</v>
      </c>
      <c r="AF79" s="271" t="s">
        <v>358</v>
      </c>
    </row>
    <row r="80" spans="1:32" ht="16.5" thickBot="1" x14ac:dyDescent="0.3">
      <c r="A80" s="661"/>
      <c r="B80" s="251" t="s">
        <v>344</v>
      </c>
      <c r="C80" s="238">
        <f t="shared" si="1"/>
        <v>1141.2</v>
      </c>
      <c r="D80" s="238">
        <f t="shared" si="2"/>
        <v>1521.6000000000001</v>
      </c>
      <c r="E80" s="238">
        <f t="shared" si="3"/>
        <v>1902</v>
      </c>
      <c r="F80" s="238">
        <f t="shared" si="4"/>
        <v>2282.4</v>
      </c>
      <c r="G80" s="238">
        <f t="shared" si="5"/>
        <v>2662.7999999999997</v>
      </c>
      <c r="H80" s="238">
        <f t="shared" si="19"/>
        <v>3043.2000000000003</v>
      </c>
      <c r="I80" s="238">
        <f t="shared" si="6"/>
        <v>3423.6</v>
      </c>
      <c r="J80" s="371">
        <v>3804</v>
      </c>
      <c r="K80" s="238">
        <f t="shared" si="7"/>
        <v>4184.4000000000005</v>
      </c>
      <c r="L80" s="238">
        <f t="shared" si="8"/>
        <v>4564.8</v>
      </c>
      <c r="M80" s="238">
        <f t="shared" si="9"/>
        <v>4945.2</v>
      </c>
      <c r="N80" s="238">
        <f t="shared" si="10"/>
        <v>5325.5999999999995</v>
      </c>
      <c r="O80" s="238">
        <f t="shared" si="11"/>
        <v>5706</v>
      </c>
      <c r="P80" s="238">
        <f>J80*1.6</f>
        <v>6086.4000000000005</v>
      </c>
      <c r="Q80" s="238">
        <f>J80*1.7</f>
        <v>6466.8</v>
      </c>
      <c r="R80" s="238">
        <f>J80*1.8</f>
        <v>6847.2</v>
      </c>
      <c r="S80" s="238">
        <f>J80*1.9</f>
        <v>7227.5999999999995</v>
      </c>
      <c r="T80" s="238">
        <f>J80*2</f>
        <v>7608</v>
      </c>
      <c r="U80" s="238">
        <f>J80*2.1</f>
        <v>7988.4000000000005</v>
      </c>
      <c r="V80" s="238">
        <f>J80*2.2</f>
        <v>8368.8000000000011</v>
      </c>
      <c r="W80" s="238">
        <f>J80*2.3</f>
        <v>8749.1999999999989</v>
      </c>
      <c r="X80" s="238">
        <f>J80*2.4</f>
        <v>9129.6</v>
      </c>
      <c r="Y80" s="254">
        <f>J80*2.5</f>
        <v>9510</v>
      </c>
      <c r="Z80" s="254">
        <f t="shared" si="62"/>
        <v>10461.000000000002</v>
      </c>
      <c r="AA80" s="254">
        <f t="shared" si="62"/>
        <v>11412</v>
      </c>
      <c r="AB80" s="254">
        <f t="shared" si="62"/>
        <v>12363</v>
      </c>
      <c r="AC80" s="254">
        <f t="shared" si="62"/>
        <v>13313.999999999998</v>
      </c>
      <c r="AD80" s="254">
        <f t="shared" si="62"/>
        <v>14265</v>
      </c>
      <c r="AE80" s="269" t="s">
        <v>368</v>
      </c>
      <c r="AF80" s="263" t="s">
        <v>353</v>
      </c>
    </row>
    <row r="81" spans="1:32" ht="15.75" customHeight="1" thickBot="1" x14ac:dyDescent="0.3">
      <c r="A81" s="645"/>
      <c r="B81" s="646"/>
      <c r="C81" s="646"/>
      <c r="D81" s="646"/>
      <c r="E81" s="646"/>
      <c r="F81" s="646"/>
      <c r="G81" s="646"/>
      <c r="H81" s="646"/>
      <c r="I81" s="646"/>
      <c r="J81" s="646"/>
      <c r="K81" s="646"/>
      <c r="L81" s="646"/>
      <c r="M81" s="646"/>
      <c r="N81" s="646"/>
      <c r="O81" s="646"/>
      <c r="P81" s="646"/>
      <c r="Q81" s="646"/>
      <c r="R81" s="646"/>
      <c r="S81" s="646"/>
      <c r="T81" s="646"/>
      <c r="U81" s="646"/>
      <c r="V81" s="646"/>
      <c r="W81" s="646"/>
      <c r="X81" s="646"/>
      <c r="Y81" s="646"/>
      <c r="Z81" s="646"/>
      <c r="AA81" s="647"/>
    </row>
    <row r="82" spans="1:32" ht="24" customHeight="1" thickBot="1" x14ac:dyDescent="0.3">
      <c r="A82" s="256"/>
      <c r="B82" s="642" t="s">
        <v>1</v>
      </c>
      <c r="C82" s="593" t="s">
        <v>2</v>
      </c>
      <c r="D82" s="594"/>
      <c r="E82" s="594"/>
      <c r="F82" s="594"/>
      <c r="G82" s="594"/>
      <c r="H82" s="594"/>
      <c r="I82" s="594"/>
      <c r="J82" s="594"/>
      <c r="K82" s="594"/>
      <c r="L82" s="594"/>
      <c r="M82" s="594"/>
      <c r="N82" s="594"/>
      <c r="O82" s="594"/>
      <c r="P82" s="594"/>
      <c r="Q82" s="594"/>
      <c r="R82" s="594"/>
      <c r="S82" s="594"/>
      <c r="T82" s="594"/>
      <c r="U82" s="594"/>
      <c r="V82" s="594"/>
      <c r="W82" s="594"/>
      <c r="X82" s="594"/>
      <c r="Y82" s="594"/>
      <c r="Z82" s="594"/>
      <c r="AA82" s="594"/>
      <c r="AB82" s="594"/>
      <c r="AC82" s="594"/>
      <c r="AD82" s="595"/>
      <c r="AE82" s="591" t="s">
        <v>380</v>
      </c>
      <c r="AF82" s="592"/>
    </row>
    <row r="83" spans="1:32" ht="26.25" thickBot="1" x14ac:dyDescent="0.3">
      <c r="A83" s="256"/>
      <c r="B83" s="643"/>
      <c r="C83" s="272">
        <v>0.3</v>
      </c>
      <c r="D83" s="222">
        <v>0.4</v>
      </c>
      <c r="E83" s="222">
        <v>0.5</v>
      </c>
      <c r="F83" s="222">
        <v>0.6</v>
      </c>
      <c r="G83" s="222">
        <v>0.7</v>
      </c>
      <c r="H83" s="222">
        <v>0.8</v>
      </c>
      <c r="I83" s="222">
        <v>0.9</v>
      </c>
      <c r="J83" s="222">
        <v>1</v>
      </c>
      <c r="K83" s="222">
        <v>1.1000000000000001</v>
      </c>
      <c r="L83" s="222">
        <v>1.2</v>
      </c>
      <c r="M83" s="222">
        <v>1.3</v>
      </c>
      <c r="N83" s="222">
        <v>1.4</v>
      </c>
      <c r="O83" s="222">
        <v>1.5</v>
      </c>
      <c r="P83" s="222">
        <v>1.6</v>
      </c>
      <c r="Q83" s="222">
        <v>1.7</v>
      </c>
      <c r="R83" s="222">
        <v>1.8</v>
      </c>
      <c r="S83" s="222">
        <v>1.9</v>
      </c>
      <c r="T83" s="222">
        <v>2</v>
      </c>
      <c r="U83" s="222">
        <v>2.1</v>
      </c>
      <c r="V83" s="222">
        <v>2.2000000000000002</v>
      </c>
      <c r="W83" s="222">
        <v>2.2999999999999998</v>
      </c>
      <c r="X83" s="222">
        <v>2.4</v>
      </c>
      <c r="Y83" s="223">
        <v>2.5</v>
      </c>
      <c r="Z83" s="223">
        <v>2.6</v>
      </c>
      <c r="AA83" s="223">
        <v>2.7</v>
      </c>
      <c r="AB83" s="223">
        <v>2.8</v>
      </c>
      <c r="AC83" s="223">
        <v>2.9</v>
      </c>
      <c r="AD83" s="223">
        <v>3</v>
      </c>
      <c r="AE83" s="265" t="s">
        <v>296</v>
      </c>
      <c r="AF83" s="258" t="s">
        <v>381</v>
      </c>
    </row>
    <row r="84" spans="1:32" ht="15.75" x14ac:dyDescent="0.25">
      <c r="A84" s="518">
        <v>5</v>
      </c>
      <c r="B84" s="136" t="s">
        <v>160</v>
      </c>
      <c r="C84" s="126">
        <f t="shared" si="1"/>
        <v>1209.3</v>
      </c>
      <c r="D84" s="126">
        <f t="shared" si="2"/>
        <v>1612.4</v>
      </c>
      <c r="E84" s="126">
        <f t="shared" si="3"/>
        <v>2015.5</v>
      </c>
      <c r="F84" s="126">
        <f t="shared" si="4"/>
        <v>2418.6</v>
      </c>
      <c r="G84" s="126">
        <f t="shared" si="5"/>
        <v>2821.7</v>
      </c>
      <c r="H84" s="126">
        <f t="shared" si="19"/>
        <v>3224.8</v>
      </c>
      <c r="I84" s="126">
        <f t="shared" si="6"/>
        <v>3627.9</v>
      </c>
      <c r="J84" s="126">
        <v>4031</v>
      </c>
      <c r="K84" s="126">
        <f t="shared" si="7"/>
        <v>4434.1000000000004</v>
      </c>
      <c r="L84" s="126">
        <f t="shared" si="8"/>
        <v>4837.2</v>
      </c>
      <c r="M84" s="126">
        <f t="shared" si="9"/>
        <v>5240.3</v>
      </c>
      <c r="N84" s="126">
        <f t="shared" si="10"/>
        <v>5643.4</v>
      </c>
      <c r="O84" s="126">
        <f t="shared" si="11"/>
        <v>6046.5</v>
      </c>
      <c r="P84" s="126">
        <f t="shared" ref="P84:P113" si="63">J84*1.6</f>
        <v>6449.6</v>
      </c>
      <c r="Q84" s="126">
        <f t="shared" ref="Q84:Q113" si="64">J84*1.7</f>
        <v>6852.7</v>
      </c>
      <c r="R84" s="126">
        <f t="shared" ref="R84:R113" si="65">J84*1.8</f>
        <v>7255.8</v>
      </c>
      <c r="S84" s="126">
        <f t="shared" ref="S84:S113" si="66">J84*1.9</f>
        <v>7658.9</v>
      </c>
      <c r="T84" s="126">
        <f t="shared" ref="T84:T113" si="67">J84*2</f>
        <v>8062</v>
      </c>
      <c r="U84" s="126">
        <f t="shared" ref="U84:U113" si="68">J84*2.1</f>
        <v>8465.1</v>
      </c>
      <c r="V84" s="126">
        <f t="shared" ref="V84:V113" si="69">J84*2.2</f>
        <v>8868.2000000000007</v>
      </c>
      <c r="W84" s="126">
        <f t="shared" ref="W84:W113" si="70">J84*2.3</f>
        <v>9271.2999999999993</v>
      </c>
      <c r="X84" s="126">
        <f t="shared" ref="X84:X113" si="71">J84*2.4</f>
        <v>9674.4</v>
      </c>
      <c r="Y84" s="127">
        <f t="shared" ref="Y84:Y112" si="72">J84*2.5</f>
        <v>10077.5</v>
      </c>
      <c r="Z84" s="127">
        <f t="shared" ref="Z84:Z113" si="73">K84*2.5</f>
        <v>11085.25</v>
      </c>
      <c r="AA84" s="127">
        <f t="shared" ref="AA84:AA113" si="74">L84*2.5</f>
        <v>12093</v>
      </c>
      <c r="AB84" s="127">
        <f t="shared" ref="AB84:AB113" si="75">M84*2.5</f>
        <v>13100.75</v>
      </c>
      <c r="AC84" s="127">
        <f t="shared" ref="AC84:AC113" si="76">N84*2.5</f>
        <v>14108.5</v>
      </c>
      <c r="AD84" s="127">
        <f t="shared" ref="AD84:AD113" si="77">O84*2.5</f>
        <v>15116.25</v>
      </c>
      <c r="AE84" s="267" t="s">
        <v>352</v>
      </c>
      <c r="AF84" s="261" t="s">
        <v>353</v>
      </c>
    </row>
    <row r="85" spans="1:32" ht="15.75" x14ac:dyDescent="0.25">
      <c r="A85" s="519"/>
      <c r="B85" s="130" t="s">
        <v>183</v>
      </c>
      <c r="C85" s="238">
        <f t="shared" si="1"/>
        <v>1209.3</v>
      </c>
      <c r="D85" s="238">
        <f t="shared" si="2"/>
        <v>1612.4</v>
      </c>
      <c r="E85" s="238">
        <f t="shared" si="3"/>
        <v>2015.5</v>
      </c>
      <c r="F85" s="238">
        <f t="shared" si="4"/>
        <v>2418.6</v>
      </c>
      <c r="G85" s="238">
        <f t="shared" si="5"/>
        <v>2821.7</v>
      </c>
      <c r="H85" s="238">
        <f t="shared" si="19"/>
        <v>3224.8</v>
      </c>
      <c r="I85" s="238">
        <f t="shared" si="6"/>
        <v>3627.9</v>
      </c>
      <c r="J85" s="238">
        <v>4031</v>
      </c>
      <c r="K85" s="238">
        <f t="shared" si="7"/>
        <v>4434.1000000000004</v>
      </c>
      <c r="L85" s="238">
        <f t="shared" si="8"/>
        <v>4837.2</v>
      </c>
      <c r="M85" s="238">
        <f t="shared" si="9"/>
        <v>5240.3</v>
      </c>
      <c r="N85" s="238">
        <f t="shared" si="10"/>
        <v>5643.4</v>
      </c>
      <c r="O85" s="238">
        <f t="shared" si="11"/>
        <v>6046.5</v>
      </c>
      <c r="P85" s="238">
        <f t="shared" si="63"/>
        <v>6449.6</v>
      </c>
      <c r="Q85" s="238">
        <f t="shared" si="64"/>
        <v>6852.7</v>
      </c>
      <c r="R85" s="238">
        <f t="shared" si="65"/>
        <v>7255.8</v>
      </c>
      <c r="S85" s="238">
        <f t="shared" si="66"/>
        <v>7658.9</v>
      </c>
      <c r="T85" s="238">
        <f t="shared" si="67"/>
        <v>8062</v>
      </c>
      <c r="U85" s="238">
        <f t="shared" si="68"/>
        <v>8465.1</v>
      </c>
      <c r="V85" s="238">
        <f t="shared" si="69"/>
        <v>8868.2000000000007</v>
      </c>
      <c r="W85" s="238">
        <f t="shared" si="70"/>
        <v>9271.2999999999993</v>
      </c>
      <c r="X85" s="238">
        <f t="shared" si="71"/>
        <v>9674.4</v>
      </c>
      <c r="Y85" s="254">
        <f t="shared" si="72"/>
        <v>10077.5</v>
      </c>
      <c r="Z85" s="254">
        <f t="shared" si="73"/>
        <v>11085.25</v>
      </c>
      <c r="AA85" s="254">
        <f t="shared" si="74"/>
        <v>12093</v>
      </c>
      <c r="AB85" s="254">
        <f t="shared" si="75"/>
        <v>13100.75</v>
      </c>
      <c r="AC85" s="254">
        <f t="shared" si="76"/>
        <v>14108.5</v>
      </c>
      <c r="AD85" s="254">
        <f t="shared" si="77"/>
        <v>15116.25</v>
      </c>
      <c r="AE85" s="268" t="s">
        <v>352</v>
      </c>
      <c r="AF85" s="262" t="s">
        <v>353</v>
      </c>
    </row>
    <row r="86" spans="1:32" ht="31.5" x14ac:dyDescent="0.25">
      <c r="A86" s="519"/>
      <c r="B86" s="130" t="s">
        <v>184</v>
      </c>
      <c r="C86" s="238">
        <f t="shared" si="1"/>
        <v>967.5</v>
      </c>
      <c r="D86" s="238">
        <f t="shared" si="2"/>
        <v>1290</v>
      </c>
      <c r="E86" s="238">
        <f t="shared" si="3"/>
        <v>1612.5</v>
      </c>
      <c r="F86" s="238">
        <f t="shared" si="4"/>
        <v>1935</v>
      </c>
      <c r="G86" s="238">
        <f t="shared" si="5"/>
        <v>2257.5</v>
      </c>
      <c r="H86" s="238">
        <f t="shared" si="19"/>
        <v>2580</v>
      </c>
      <c r="I86" s="238">
        <f t="shared" si="6"/>
        <v>2902.5</v>
      </c>
      <c r="J86" s="238">
        <v>3225</v>
      </c>
      <c r="K86" s="238">
        <f t="shared" si="7"/>
        <v>3547.5000000000005</v>
      </c>
      <c r="L86" s="238">
        <f t="shared" si="8"/>
        <v>3870</v>
      </c>
      <c r="M86" s="238">
        <f t="shared" si="9"/>
        <v>4192.5</v>
      </c>
      <c r="N86" s="238">
        <f t="shared" si="10"/>
        <v>4515</v>
      </c>
      <c r="O86" s="238">
        <f t="shared" si="11"/>
        <v>4837.5</v>
      </c>
      <c r="P86" s="238">
        <f t="shared" si="63"/>
        <v>5160</v>
      </c>
      <c r="Q86" s="238">
        <f t="shared" si="64"/>
        <v>5482.5</v>
      </c>
      <c r="R86" s="238">
        <f t="shared" si="65"/>
        <v>5805</v>
      </c>
      <c r="S86" s="238">
        <f t="shared" si="66"/>
        <v>6127.5</v>
      </c>
      <c r="T86" s="238">
        <f t="shared" si="67"/>
        <v>6450</v>
      </c>
      <c r="U86" s="238">
        <f t="shared" si="68"/>
        <v>6772.5</v>
      </c>
      <c r="V86" s="238">
        <f t="shared" si="69"/>
        <v>7095.0000000000009</v>
      </c>
      <c r="W86" s="238">
        <f t="shared" si="70"/>
        <v>7417.4999999999991</v>
      </c>
      <c r="X86" s="238">
        <f t="shared" si="71"/>
        <v>7740</v>
      </c>
      <c r="Y86" s="254">
        <f t="shared" si="72"/>
        <v>8062.5</v>
      </c>
      <c r="Z86" s="254">
        <f t="shared" si="73"/>
        <v>8868.7500000000018</v>
      </c>
      <c r="AA86" s="254">
        <f t="shared" si="74"/>
        <v>9675</v>
      </c>
      <c r="AB86" s="254">
        <f t="shared" si="75"/>
        <v>10481.25</v>
      </c>
      <c r="AC86" s="254">
        <f t="shared" si="76"/>
        <v>11287.5</v>
      </c>
      <c r="AD86" s="254">
        <f t="shared" si="77"/>
        <v>12093.75</v>
      </c>
      <c r="AE86" s="268" t="s">
        <v>298</v>
      </c>
      <c r="AF86" s="262" t="s">
        <v>367</v>
      </c>
    </row>
    <row r="87" spans="1:32" ht="15.75" x14ac:dyDescent="0.25">
      <c r="A87" s="519"/>
      <c r="B87" s="130" t="s">
        <v>163</v>
      </c>
      <c r="C87" s="238">
        <f t="shared" si="1"/>
        <v>1209.3</v>
      </c>
      <c r="D87" s="238">
        <f t="shared" si="2"/>
        <v>1612.4</v>
      </c>
      <c r="E87" s="238">
        <f t="shared" si="3"/>
        <v>2015.5</v>
      </c>
      <c r="F87" s="238">
        <f t="shared" si="4"/>
        <v>2418.6</v>
      </c>
      <c r="G87" s="238">
        <f t="shared" si="5"/>
        <v>2821.7</v>
      </c>
      <c r="H87" s="238">
        <f t="shared" si="19"/>
        <v>3224.8</v>
      </c>
      <c r="I87" s="238">
        <f t="shared" si="6"/>
        <v>3627.9</v>
      </c>
      <c r="J87" s="238">
        <v>4031</v>
      </c>
      <c r="K87" s="238">
        <f t="shared" si="7"/>
        <v>4434.1000000000004</v>
      </c>
      <c r="L87" s="238">
        <f t="shared" si="8"/>
        <v>4837.2</v>
      </c>
      <c r="M87" s="238">
        <f t="shared" si="9"/>
        <v>5240.3</v>
      </c>
      <c r="N87" s="238">
        <f t="shared" si="10"/>
        <v>5643.4</v>
      </c>
      <c r="O87" s="238">
        <f t="shared" si="11"/>
        <v>6046.5</v>
      </c>
      <c r="P87" s="238">
        <f t="shared" si="63"/>
        <v>6449.6</v>
      </c>
      <c r="Q87" s="238">
        <f t="shared" si="64"/>
        <v>6852.7</v>
      </c>
      <c r="R87" s="238">
        <f t="shared" si="65"/>
        <v>7255.8</v>
      </c>
      <c r="S87" s="238">
        <f t="shared" si="66"/>
        <v>7658.9</v>
      </c>
      <c r="T87" s="238">
        <f t="shared" si="67"/>
        <v>8062</v>
      </c>
      <c r="U87" s="238">
        <f t="shared" si="68"/>
        <v>8465.1</v>
      </c>
      <c r="V87" s="238">
        <f t="shared" si="69"/>
        <v>8868.2000000000007</v>
      </c>
      <c r="W87" s="238">
        <f t="shared" si="70"/>
        <v>9271.2999999999993</v>
      </c>
      <c r="X87" s="238">
        <f t="shared" si="71"/>
        <v>9674.4</v>
      </c>
      <c r="Y87" s="254">
        <f t="shared" si="72"/>
        <v>10077.5</v>
      </c>
      <c r="Z87" s="254">
        <f t="shared" si="73"/>
        <v>11085.25</v>
      </c>
      <c r="AA87" s="254">
        <f t="shared" si="74"/>
        <v>12093</v>
      </c>
      <c r="AB87" s="254">
        <f t="shared" si="75"/>
        <v>13100.75</v>
      </c>
      <c r="AC87" s="254">
        <f t="shared" si="76"/>
        <v>14108.5</v>
      </c>
      <c r="AD87" s="254">
        <f t="shared" si="77"/>
        <v>15116.25</v>
      </c>
      <c r="AE87" s="268" t="s">
        <v>369</v>
      </c>
      <c r="AF87" s="262" t="s">
        <v>370</v>
      </c>
    </row>
    <row r="88" spans="1:32" ht="15.75" x14ac:dyDescent="0.25">
      <c r="A88" s="519"/>
      <c r="B88" s="130" t="s">
        <v>164</v>
      </c>
      <c r="C88" s="238">
        <f t="shared" si="1"/>
        <v>1209.3</v>
      </c>
      <c r="D88" s="238">
        <f t="shared" si="2"/>
        <v>1612.4</v>
      </c>
      <c r="E88" s="238">
        <f t="shared" si="3"/>
        <v>2015.5</v>
      </c>
      <c r="F88" s="238">
        <f t="shared" si="4"/>
        <v>2418.6</v>
      </c>
      <c r="G88" s="238">
        <f t="shared" si="5"/>
        <v>2821.7</v>
      </c>
      <c r="H88" s="238">
        <f t="shared" si="19"/>
        <v>3224.8</v>
      </c>
      <c r="I88" s="238">
        <f t="shared" si="6"/>
        <v>3627.9</v>
      </c>
      <c r="J88" s="383">
        <v>4031</v>
      </c>
      <c r="K88" s="238">
        <f t="shared" si="7"/>
        <v>4434.1000000000004</v>
      </c>
      <c r="L88" s="238">
        <f t="shared" si="8"/>
        <v>4837.2</v>
      </c>
      <c r="M88" s="238">
        <f t="shared" si="9"/>
        <v>5240.3</v>
      </c>
      <c r="N88" s="238">
        <f t="shared" si="10"/>
        <v>5643.4</v>
      </c>
      <c r="O88" s="238">
        <f t="shared" si="11"/>
        <v>6046.5</v>
      </c>
      <c r="P88" s="238">
        <f t="shared" si="63"/>
        <v>6449.6</v>
      </c>
      <c r="Q88" s="238">
        <f t="shared" si="64"/>
        <v>6852.7</v>
      </c>
      <c r="R88" s="238">
        <f t="shared" si="65"/>
        <v>7255.8</v>
      </c>
      <c r="S88" s="238">
        <f t="shared" si="66"/>
        <v>7658.9</v>
      </c>
      <c r="T88" s="238">
        <f t="shared" si="67"/>
        <v>8062</v>
      </c>
      <c r="U88" s="238">
        <f t="shared" si="68"/>
        <v>8465.1</v>
      </c>
      <c r="V88" s="238">
        <f t="shared" si="69"/>
        <v>8868.2000000000007</v>
      </c>
      <c r="W88" s="238">
        <f t="shared" si="70"/>
        <v>9271.2999999999993</v>
      </c>
      <c r="X88" s="238">
        <f t="shared" si="71"/>
        <v>9674.4</v>
      </c>
      <c r="Y88" s="254">
        <f t="shared" si="72"/>
        <v>10077.5</v>
      </c>
      <c r="Z88" s="254">
        <f t="shared" si="73"/>
        <v>11085.25</v>
      </c>
      <c r="AA88" s="254">
        <f t="shared" si="74"/>
        <v>12093</v>
      </c>
      <c r="AB88" s="254">
        <f t="shared" si="75"/>
        <v>13100.75</v>
      </c>
      <c r="AC88" s="254">
        <f t="shared" si="76"/>
        <v>14108.5</v>
      </c>
      <c r="AD88" s="254">
        <f t="shared" si="77"/>
        <v>15116.25</v>
      </c>
      <c r="AE88" s="268" t="s">
        <v>352</v>
      </c>
      <c r="AF88" s="262" t="s">
        <v>353</v>
      </c>
    </row>
    <row r="89" spans="1:32" ht="15.75" x14ac:dyDescent="0.25">
      <c r="A89" s="519"/>
      <c r="B89" s="130" t="s">
        <v>185</v>
      </c>
      <c r="C89" s="238">
        <f t="shared" si="1"/>
        <v>1209.3</v>
      </c>
      <c r="D89" s="238">
        <f t="shared" si="2"/>
        <v>1612.4</v>
      </c>
      <c r="E89" s="238">
        <f t="shared" si="3"/>
        <v>2015.5</v>
      </c>
      <c r="F89" s="238">
        <f t="shared" si="4"/>
        <v>2418.6</v>
      </c>
      <c r="G89" s="238">
        <f t="shared" si="5"/>
        <v>2821.7</v>
      </c>
      <c r="H89" s="238">
        <f t="shared" si="19"/>
        <v>3224.8</v>
      </c>
      <c r="I89" s="238">
        <f t="shared" si="6"/>
        <v>3627.9</v>
      </c>
      <c r="J89" s="383">
        <v>4031</v>
      </c>
      <c r="K89" s="238">
        <f t="shared" si="7"/>
        <v>4434.1000000000004</v>
      </c>
      <c r="L89" s="238">
        <f t="shared" si="8"/>
        <v>4837.2</v>
      </c>
      <c r="M89" s="238">
        <f t="shared" si="9"/>
        <v>5240.3</v>
      </c>
      <c r="N89" s="238">
        <f t="shared" si="10"/>
        <v>5643.4</v>
      </c>
      <c r="O89" s="238">
        <f t="shared" si="11"/>
        <v>6046.5</v>
      </c>
      <c r="P89" s="238">
        <f t="shared" si="63"/>
        <v>6449.6</v>
      </c>
      <c r="Q89" s="238">
        <f t="shared" si="64"/>
        <v>6852.7</v>
      </c>
      <c r="R89" s="238">
        <f t="shared" si="65"/>
        <v>7255.8</v>
      </c>
      <c r="S89" s="238">
        <f t="shared" si="66"/>
        <v>7658.9</v>
      </c>
      <c r="T89" s="238">
        <f t="shared" si="67"/>
        <v>8062</v>
      </c>
      <c r="U89" s="238">
        <f t="shared" si="68"/>
        <v>8465.1</v>
      </c>
      <c r="V89" s="238">
        <f t="shared" si="69"/>
        <v>8868.2000000000007</v>
      </c>
      <c r="W89" s="238">
        <f t="shared" si="70"/>
        <v>9271.2999999999993</v>
      </c>
      <c r="X89" s="238">
        <f t="shared" si="71"/>
        <v>9674.4</v>
      </c>
      <c r="Y89" s="254">
        <f t="shared" si="72"/>
        <v>10077.5</v>
      </c>
      <c r="Z89" s="254">
        <f t="shared" si="73"/>
        <v>11085.25</v>
      </c>
      <c r="AA89" s="254">
        <f t="shared" si="74"/>
        <v>12093</v>
      </c>
      <c r="AB89" s="254">
        <f t="shared" si="75"/>
        <v>13100.75</v>
      </c>
      <c r="AC89" s="254">
        <f t="shared" si="76"/>
        <v>14108.5</v>
      </c>
      <c r="AD89" s="254">
        <f t="shared" si="77"/>
        <v>15116.25</v>
      </c>
      <c r="AE89" s="268" t="s">
        <v>357</v>
      </c>
      <c r="AF89" s="262" t="s">
        <v>358</v>
      </c>
    </row>
    <row r="90" spans="1:32" ht="15.75" x14ac:dyDescent="0.25">
      <c r="A90" s="519"/>
      <c r="B90" s="130" t="s">
        <v>345</v>
      </c>
      <c r="C90" s="238">
        <f t="shared" si="1"/>
        <v>1209.3</v>
      </c>
      <c r="D90" s="238">
        <f t="shared" si="2"/>
        <v>1612.4</v>
      </c>
      <c r="E90" s="238">
        <f t="shared" si="3"/>
        <v>2015.5</v>
      </c>
      <c r="F90" s="238">
        <f t="shared" si="4"/>
        <v>2418.6</v>
      </c>
      <c r="G90" s="238">
        <f t="shared" si="5"/>
        <v>2821.7</v>
      </c>
      <c r="H90" s="238">
        <f t="shared" si="19"/>
        <v>3224.8</v>
      </c>
      <c r="I90" s="238">
        <f t="shared" si="6"/>
        <v>3627.9</v>
      </c>
      <c r="J90" s="383">
        <v>4031</v>
      </c>
      <c r="K90" s="238">
        <f t="shared" si="7"/>
        <v>4434.1000000000004</v>
      </c>
      <c r="L90" s="238">
        <f t="shared" si="8"/>
        <v>4837.2</v>
      </c>
      <c r="M90" s="238">
        <f t="shared" si="9"/>
        <v>5240.3</v>
      </c>
      <c r="N90" s="238">
        <f t="shared" si="10"/>
        <v>5643.4</v>
      </c>
      <c r="O90" s="238">
        <f t="shared" si="11"/>
        <v>6046.5</v>
      </c>
      <c r="P90" s="238">
        <f t="shared" si="63"/>
        <v>6449.6</v>
      </c>
      <c r="Q90" s="238">
        <f t="shared" si="64"/>
        <v>6852.7</v>
      </c>
      <c r="R90" s="238">
        <f t="shared" si="65"/>
        <v>7255.8</v>
      </c>
      <c r="S90" s="238">
        <f t="shared" si="66"/>
        <v>7658.9</v>
      </c>
      <c r="T90" s="238">
        <f t="shared" si="67"/>
        <v>8062</v>
      </c>
      <c r="U90" s="238">
        <f t="shared" si="68"/>
        <v>8465.1</v>
      </c>
      <c r="V90" s="238">
        <f t="shared" si="69"/>
        <v>8868.2000000000007</v>
      </c>
      <c r="W90" s="238">
        <f t="shared" si="70"/>
        <v>9271.2999999999993</v>
      </c>
      <c r="X90" s="238">
        <f t="shared" si="71"/>
        <v>9674.4</v>
      </c>
      <c r="Y90" s="254">
        <f t="shared" si="72"/>
        <v>10077.5</v>
      </c>
      <c r="Z90" s="254">
        <f t="shared" si="73"/>
        <v>11085.25</v>
      </c>
      <c r="AA90" s="254">
        <f t="shared" si="74"/>
        <v>12093</v>
      </c>
      <c r="AB90" s="254">
        <f t="shared" si="75"/>
        <v>13100.75</v>
      </c>
      <c r="AC90" s="254">
        <f t="shared" si="76"/>
        <v>14108.5</v>
      </c>
      <c r="AD90" s="254">
        <f t="shared" si="77"/>
        <v>15116.25</v>
      </c>
      <c r="AE90" s="268" t="s">
        <v>352</v>
      </c>
      <c r="AF90" s="262" t="s">
        <v>353</v>
      </c>
    </row>
    <row r="91" spans="1:32" ht="31.5" x14ac:dyDescent="0.25">
      <c r="A91" s="519"/>
      <c r="B91" s="130" t="s">
        <v>186</v>
      </c>
      <c r="C91" s="238">
        <f t="shared" si="1"/>
        <v>1209.3</v>
      </c>
      <c r="D91" s="238">
        <f t="shared" si="2"/>
        <v>1612.4</v>
      </c>
      <c r="E91" s="238">
        <f t="shared" si="3"/>
        <v>2015.5</v>
      </c>
      <c r="F91" s="238">
        <f t="shared" si="4"/>
        <v>2418.6</v>
      </c>
      <c r="G91" s="238">
        <f t="shared" si="5"/>
        <v>2821.7</v>
      </c>
      <c r="H91" s="238">
        <f t="shared" si="19"/>
        <v>3224.8</v>
      </c>
      <c r="I91" s="238">
        <f t="shared" si="6"/>
        <v>3627.9</v>
      </c>
      <c r="J91" s="383">
        <v>4031</v>
      </c>
      <c r="K91" s="238">
        <f t="shared" si="7"/>
        <v>4434.1000000000004</v>
      </c>
      <c r="L91" s="238">
        <f t="shared" si="8"/>
        <v>4837.2</v>
      </c>
      <c r="M91" s="238">
        <f t="shared" si="9"/>
        <v>5240.3</v>
      </c>
      <c r="N91" s="238">
        <f t="shared" si="10"/>
        <v>5643.4</v>
      </c>
      <c r="O91" s="238">
        <f t="shared" si="11"/>
        <v>6046.5</v>
      </c>
      <c r="P91" s="238">
        <f t="shared" si="63"/>
        <v>6449.6</v>
      </c>
      <c r="Q91" s="238">
        <f t="shared" si="64"/>
        <v>6852.7</v>
      </c>
      <c r="R91" s="238">
        <f t="shared" si="65"/>
        <v>7255.8</v>
      </c>
      <c r="S91" s="238">
        <f t="shared" si="66"/>
        <v>7658.9</v>
      </c>
      <c r="T91" s="238">
        <f t="shared" si="67"/>
        <v>8062</v>
      </c>
      <c r="U91" s="238">
        <f t="shared" si="68"/>
        <v>8465.1</v>
      </c>
      <c r="V91" s="238">
        <f t="shared" si="69"/>
        <v>8868.2000000000007</v>
      </c>
      <c r="W91" s="238">
        <f t="shared" si="70"/>
        <v>9271.2999999999993</v>
      </c>
      <c r="X91" s="238">
        <f t="shared" si="71"/>
        <v>9674.4</v>
      </c>
      <c r="Y91" s="254">
        <f t="shared" si="72"/>
        <v>10077.5</v>
      </c>
      <c r="Z91" s="254">
        <f t="shared" si="73"/>
        <v>11085.25</v>
      </c>
      <c r="AA91" s="254">
        <f t="shared" si="74"/>
        <v>12093</v>
      </c>
      <c r="AB91" s="254">
        <f t="shared" si="75"/>
        <v>13100.75</v>
      </c>
      <c r="AC91" s="254">
        <f t="shared" si="76"/>
        <v>14108.5</v>
      </c>
      <c r="AD91" s="254">
        <f t="shared" si="77"/>
        <v>15116.25</v>
      </c>
      <c r="AE91" s="268" t="s">
        <v>369</v>
      </c>
      <c r="AF91" s="264" t="s">
        <v>80</v>
      </c>
    </row>
    <row r="92" spans="1:32" ht="15.75" x14ac:dyDescent="0.25">
      <c r="A92" s="519"/>
      <c r="B92" s="130" t="s">
        <v>187</v>
      </c>
      <c r="C92" s="238">
        <f t="shared" si="1"/>
        <v>1209.3</v>
      </c>
      <c r="D92" s="238">
        <f t="shared" si="2"/>
        <v>1612.4</v>
      </c>
      <c r="E92" s="238">
        <f t="shared" si="3"/>
        <v>2015.5</v>
      </c>
      <c r="F92" s="238">
        <f t="shared" si="4"/>
        <v>2418.6</v>
      </c>
      <c r="G92" s="238">
        <f t="shared" si="5"/>
        <v>2821.7</v>
      </c>
      <c r="H92" s="238">
        <f t="shared" si="19"/>
        <v>3224.8</v>
      </c>
      <c r="I92" s="238">
        <f t="shared" si="6"/>
        <v>3627.9</v>
      </c>
      <c r="J92" s="383">
        <v>4031</v>
      </c>
      <c r="K92" s="238">
        <f t="shared" si="7"/>
        <v>4434.1000000000004</v>
      </c>
      <c r="L92" s="238">
        <f t="shared" si="8"/>
        <v>4837.2</v>
      </c>
      <c r="M92" s="238">
        <f t="shared" si="9"/>
        <v>5240.3</v>
      </c>
      <c r="N92" s="238">
        <f t="shared" si="10"/>
        <v>5643.4</v>
      </c>
      <c r="O92" s="238">
        <f t="shared" si="11"/>
        <v>6046.5</v>
      </c>
      <c r="P92" s="238">
        <f t="shared" si="63"/>
        <v>6449.6</v>
      </c>
      <c r="Q92" s="238">
        <f t="shared" si="64"/>
        <v>6852.7</v>
      </c>
      <c r="R92" s="238">
        <f t="shared" si="65"/>
        <v>7255.8</v>
      </c>
      <c r="S92" s="238">
        <f t="shared" si="66"/>
        <v>7658.9</v>
      </c>
      <c r="T92" s="238">
        <f t="shared" si="67"/>
        <v>8062</v>
      </c>
      <c r="U92" s="238">
        <f t="shared" si="68"/>
        <v>8465.1</v>
      </c>
      <c r="V92" s="238">
        <f t="shared" si="69"/>
        <v>8868.2000000000007</v>
      </c>
      <c r="W92" s="238">
        <f t="shared" si="70"/>
        <v>9271.2999999999993</v>
      </c>
      <c r="X92" s="238">
        <f t="shared" si="71"/>
        <v>9674.4</v>
      </c>
      <c r="Y92" s="254">
        <f t="shared" si="72"/>
        <v>10077.5</v>
      </c>
      <c r="Z92" s="254">
        <f t="shared" si="73"/>
        <v>11085.25</v>
      </c>
      <c r="AA92" s="254">
        <f t="shared" si="74"/>
        <v>12093</v>
      </c>
      <c r="AB92" s="254">
        <f t="shared" si="75"/>
        <v>13100.75</v>
      </c>
      <c r="AC92" s="254">
        <f t="shared" si="76"/>
        <v>14108.5</v>
      </c>
      <c r="AD92" s="254">
        <f t="shared" si="77"/>
        <v>15116.25</v>
      </c>
      <c r="AE92" s="268" t="s">
        <v>359</v>
      </c>
      <c r="AF92" s="262" t="s">
        <v>360</v>
      </c>
    </row>
    <row r="93" spans="1:32" ht="15.75" x14ac:dyDescent="0.25">
      <c r="A93" s="519"/>
      <c r="B93" s="130" t="s">
        <v>317</v>
      </c>
      <c r="C93" s="238">
        <f t="shared" si="1"/>
        <v>1209.3</v>
      </c>
      <c r="D93" s="238">
        <f t="shared" si="2"/>
        <v>1612.4</v>
      </c>
      <c r="E93" s="238">
        <f t="shared" si="3"/>
        <v>2015.5</v>
      </c>
      <c r="F93" s="238">
        <f t="shared" si="4"/>
        <v>2418.6</v>
      </c>
      <c r="G93" s="238">
        <f t="shared" si="5"/>
        <v>2821.7</v>
      </c>
      <c r="H93" s="238">
        <f t="shared" si="19"/>
        <v>3224.8</v>
      </c>
      <c r="I93" s="238">
        <f t="shared" si="6"/>
        <v>3627.9</v>
      </c>
      <c r="J93" s="383">
        <v>4031</v>
      </c>
      <c r="K93" s="238">
        <f t="shared" si="7"/>
        <v>4434.1000000000004</v>
      </c>
      <c r="L93" s="238">
        <f t="shared" si="8"/>
        <v>4837.2</v>
      </c>
      <c r="M93" s="238">
        <f t="shared" si="9"/>
        <v>5240.3</v>
      </c>
      <c r="N93" s="238">
        <f t="shared" si="10"/>
        <v>5643.4</v>
      </c>
      <c r="O93" s="238">
        <f t="shared" si="11"/>
        <v>6046.5</v>
      </c>
      <c r="P93" s="238">
        <f t="shared" si="63"/>
        <v>6449.6</v>
      </c>
      <c r="Q93" s="238">
        <f t="shared" si="64"/>
        <v>6852.7</v>
      </c>
      <c r="R93" s="238">
        <f t="shared" si="65"/>
        <v>7255.8</v>
      </c>
      <c r="S93" s="238">
        <f t="shared" si="66"/>
        <v>7658.9</v>
      </c>
      <c r="T93" s="238">
        <f t="shared" si="67"/>
        <v>8062</v>
      </c>
      <c r="U93" s="238">
        <f t="shared" si="68"/>
        <v>8465.1</v>
      </c>
      <c r="V93" s="238">
        <f t="shared" si="69"/>
        <v>8868.2000000000007</v>
      </c>
      <c r="W93" s="238">
        <f t="shared" si="70"/>
        <v>9271.2999999999993</v>
      </c>
      <c r="X93" s="238">
        <f t="shared" si="71"/>
        <v>9674.4</v>
      </c>
      <c r="Y93" s="254">
        <f t="shared" si="72"/>
        <v>10077.5</v>
      </c>
      <c r="Z93" s="254">
        <f t="shared" si="73"/>
        <v>11085.25</v>
      </c>
      <c r="AA93" s="254">
        <f t="shared" si="74"/>
        <v>12093</v>
      </c>
      <c r="AB93" s="254">
        <f t="shared" si="75"/>
        <v>13100.75</v>
      </c>
      <c r="AC93" s="254">
        <f t="shared" si="76"/>
        <v>14108.5</v>
      </c>
      <c r="AD93" s="254">
        <f t="shared" si="77"/>
        <v>15116.25</v>
      </c>
      <c r="AE93" s="268" t="s">
        <v>361</v>
      </c>
      <c r="AF93" s="262" t="s">
        <v>362</v>
      </c>
    </row>
    <row r="94" spans="1:32" ht="31.5" x14ac:dyDescent="0.25">
      <c r="A94" s="519"/>
      <c r="B94" s="130" t="s">
        <v>346</v>
      </c>
      <c r="C94" s="238">
        <f t="shared" si="1"/>
        <v>967.5</v>
      </c>
      <c r="D94" s="238">
        <f t="shared" si="2"/>
        <v>1290</v>
      </c>
      <c r="E94" s="238">
        <f t="shared" si="3"/>
        <v>1612.5</v>
      </c>
      <c r="F94" s="238">
        <f t="shared" si="4"/>
        <v>1935</v>
      </c>
      <c r="G94" s="238">
        <f t="shared" si="5"/>
        <v>2257.5</v>
      </c>
      <c r="H94" s="238">
        <f t="shared" si="19"/>
        <v>2580</v>
      </c>
      <c r="I94" s="238">
        <f t="shared" si="6"/>
        <v>2902.5</v>
      </c>
      <c r="J94" s="238">
        <v>3225</v>
      </c>
      <c r="K94" s="238">
        <f t="shared" si="7"/>
        <v>3547.5000000000005</v>
      </c>
      <c r="L94" s="238">
        <f t="shared" si="8"/>
        <v>3870</v>
      </c>
      <c r="M94" s="238">
        <f t="shared" si="9"/>
        <v>4192.5</v>
      </c>
      <c r="N94" s="238">
        <f t="shared" si="10"/>
        <v>4515</v>
      </c>
      <c r="O94" s="238">
        <f t="shared" si="11"/>
        <v>4837.5</v>
      </c>
      <c r="P94" s="238">
        <f t="shared" si="63"/>
        <v>5160</v>
      </c>
      <c r="Q94" s="238">
        <f t="shared" si="64"/>
        <v>5482.5</v>
      </c>
      <c r="R94" s="238">
        <f t="shared" si="65"/>
        <v>5805</v>
      </c>
      <c r="S94" s="238">
        <f t="shared" si="66"/>
        <v>6127.5</v>
      </c>
      <c r="T94" s="238">
        <f t="shared" si="67"/>
        <v>6450</v>
      </c>
      <c r="U94" s="238">
        <f t="shared" si="68"/>
        <v>6772.5</v>
      </c>
      <c r="V94" s="238">
        <f t="shared" si="69"/>
        <v>7095.0000000000009</v>
      </c>
      <c r="W94" s="238">
        <f t="shared" si="70"/>
        <v>7417.4999999999991</v>
      </c>
      <c r="X94" s="238">
        <f t="shared" si="71"/>
        <v>7740</v>
      </c>
      <c r="Y94" s="254">
        <f t="shared" si="72"/>
        <v>8062.5</v>
      </c>
      <c r="Z94" s="254">
        <f t="shared" si="73"/>
        <v>8868.7500000000018</v>
      </c>
      <c r="AA94" s="254">
        <f t="shared" si="74"/>
        <v>9675</v>
      </c>
      <c r="AB94" s="254">
        <f t="shared" si="75"/>
        <v>10481.25</v>
      </c>
      <c r="AC94" s="254">
        <f t="shared" si="76"/>
        <v>11287.5</v>
      </c>
      <c r="AD94" s="254">
        <f t="shared" si="77"/>
        <v>12093.75</v>
      </c>
      <c r="AE94" s="268" t="s">
        <v>298</v>
      </c>
      <c r="AF94" s="262" t="s">
        <v>358</v>
      </c>
    </row>
    <row r="95" spans="1:32" ht="31.5" x14ac:dyDescent="0.25">
      <c r="A95" s="519"/>
      <c r="B95" s="130" t="s">
        <v>188</v>
      </c>
      <c r="C95" s="238">
        <f t="shared" si="1"/>
        <v>967.5</v>
      </c>
      <c r="D95" s="238">
        <f t="shared" si="2"/>
        <v>1290</v>
      </c>
      <c r="E95" s="238">
        <f t="shared" si="3"/>
        <v>1612.5</v>
      </c>
      <c r="F95" s="238">
        <f t="shared" si="4"/>
        <v>1935</v>
      </c>
      <c r="G95" s="238">
        <f t="shared" si="5"/>
        <v>2257.5</v>
      </c>
      <c r="H95" s="238">
        <f t="shared" si="19"/>
        <v>2580</v>
      </c>
      <c r="I95" s="238">
        <f t="shared" si="6"/>
        <v>2902.5</v>
      </c>
      <c r="J95" s="238">
        <v>3225</v>
      </c>
      <c r="K95" s="238">
        <f t="shared" si="7"/>
        <v>3547.5000000000005</v>
      </c>
      <c r="L95" s="238">
        <f t="shared" si="8"/>
        <v>3870</v>
      </c>
      <c r="M95" s="238">
        <f t="shared" si="9"/>
        <v>4192.5</v>
      </c>
      <c r="N95" s="238">
        <f t="shared" si="10"/>
        <v>4515</v>
      </c>
      <c r="O95" s="238">
        <f t="shared" si="11"/>
        <v>4837.5</v>
      </c>
      <c r="P95" s="238">
        <f t="shared" si="63"/>
        <v>5160</v>
      </c>
      <c r="Q95" s="238">
        <f t="shared" si="64"/>
        <v>5482.5</v>
      </c>
      <c r="R95" s="238">
        <f t="shared" si="65"/>
        <v>5805</v>
      </c>
      <c r="S95" s="238">
        <f t="shared" si="66"/>
        <v>6127.5</v>
      </c>
      <c r="T95" s="238">
        <f t="shared" si="67"/>
        <v>6450</v>
      </c>
      <c r="U95" s="238">
        <f t="shared" si="68"/>
        <v>6772.5</v>
      </c>
      <c r="V95" s="238">
        <f t="shared" si="69"/>
        <v>7095.0000000000009</v>
      </c>
      <c r="W95" s="238">
        <f t="shared" si="70"/>
        <v>7417.4999999999991</v>
      </c>
      <c r="X95" s="238">
        <f t="shared" si="71"/>
        <v>7740</v>
      </c>
      <c r="Y95" s="254">
        <f t="shared" si="72"/>
        <v>8062.5</v>
      </c>
      <c r="Z95" s="254">
        <f t="shared" si="73"/>
        <v>8868.7500000000018</v>
      </c>
      <c r="AA95" s="254">
        <f t="shared" si="74"/>
        <v>9675</v>
      </c>
      <c r="AB95" s="254">
        <f t="shared" si="75"/>
        <v>10481.25</v>
      </c>
      <c r="AC95" s="254">
        <f t="shared" si="76"/>
        <v>11287.5</v>
      </c>
      <c r="AD95" s="254">
        <f t="shared" si="77"/>
        <v>12093.75</v>
      </c>
      <c r="AE95" s="268" t="s">
        <v>298</v>
      </c>
      <c r="AF95" s="262" t="s">
        <v>367</v>
      </c>
    </row>
    <row r="96" spans="1:32" ht="15.75" x14ac:dyDescent="0.25">
      <c r="A96" s="519"/>
      <c r="B96" s="130" t="s">
        <v>168</v>
      </c>
      <c r="C96" s="238">
        <f t="shared" si="1"/>
        <v>1209.3</v>
      </c>
      <c r="D96" s="238">
        <f t="shared" si="2"/>
        <v>1612.4</v>
      </c>
      <c r="E96" s="238">
        <f t="shared" si="3"/>
        <v>2015.5</v>
      </c>
      <c r="F96" s="238">
        <f t="shared" si="4"/>
        <v>2418.6</v>
      </c>
      <c r="G96" s="238">
        <f t="shared" si="5"/>
        <v>2821.7</v>
      </c>
      <c r="H96" s="238">
        <f t="shared" si="19"/>
        <v>3224.8</v>
      </c>
      <c r="I96" s="238">
        <f t="shared" si="6"/>
        <v>3627.9</v>
      </c>
      <c r="J96" s="238">
        <v>4031</v>
      </c>
      <c r="K96" s="238">
        <f t="shared" si="7"/>
        <v>4434.1000000000004</v>
      </c>
      <c r="L96" s="238">
        <f t="shared" si="8"/>
        <v>4837.2</v>
      </c>
      <c r="M96" s="238">
        <f t="shared" si="9"/>
        <v>5240.3</v>
      </c>
      <c r="N96" s="238">
        <f t="shared" si="10"/>
        <v>5643.4</v>
      </c>
      <c r="O96" s="238">
        <f t="shared" si="11"/>
        <v>6046.5</v>
      </c>
      <c r="P96" s="238">
        <f t="shared" si="63"/>
        <v>6449.6</v>
      </c>
      <c r="Q96" s="238">
        <f t="shared" si="64"/>
        <v>6852.7</v>
      </c>
      <c r="R96" s="238">
        <f t="shared" si="65"/>
        <v>7255.8</v>
      </c>
      <c r="S96" s="238">
        <f t="shared" si="66"/>
        <v>7658.9</v>
      </c>
      <c r="T96" s="238">
        <f t="shared" si="67"/>
        <v>8062</v>
      </c>
      <c r="U96" s="238">
        <f t="shared" si="68"/>
        <v>8465.1</v>
      </c>
      <c r="V96" s="238">
        <f t="shared" si="69"/>
        <v>8868.2000000000007</v>
      </c>
      <c r="W96" s="238">
        <f t="shared" si="70"/>
        <v>9271.2999999999993</v>
      </c>
      <c r="X96" s="238">
        <f t="shared" si="71"/>
        <v>9674.4</v>
      </c>
      <c r="Y96" s="254">
        <f t="shared" si="72"/>
        <v>10077.5</v>
      </c>
      <c r="Z96" s="254">
        <f t="shared" si="73"/>
        <v>11085.25</v>
      </c>
      <c r="AA96" s="254">
        <f t="shared" si="74"/>
        <v>12093</v>
      </c>
      <c r="AB96" s="254">
        <f t="shared" si="75"/>
        <v>13100.75</v>
      </c>
      <c r="AC96" s="254">
        <f t="shared" si="76"/>
        <v>14108.5</v>
      </c>
      <c r="AD96" s="254">
        <f t="shared" si="77"/>
        <v>15116.25</v>
      </c>
      <c r="AE96" s="268" t="s">
        <v>371</v>
      </c>
      <c r="AF96" s="262" t="s">
        <v>372</v>
      </c>
    </row>
    <row r="97" spans="1:32" ht="15.75" x14ac:dyDescent="0.25">
      <c r="A97" s="519"/>
      <c r="B97" s="130" t="s">
        <v>189</v>
      </c>
      <c r="C97" s="238">
        <f t="shared" si="1"/>
        <v>1209.3</v>
      </c>
      <c r="D97" s="238">
        <f t="shared" si="2"/>
        <v>1612.4</v>
      </c>
      <c r="E97" s="238">
        <f t="shared" si="3"/>
        <v>2015.5</v>
      </c>
      <c r="F97" s="238">
        <f t="shared" si="4"/>
        <v>2418.6</v>
      </c>
      <c r="G97" s="238">
        <f t="shared" si="5"/>
        <v>2821.7</v>
      </c>
      <c r="H97" s="238">
        <f t="shared" si="19"/>
        <v>3224.8</v>
      </c>
      <c r="I97" s="238">
        <f t="shared" si="6"/>
        <v>3627.9</v>
      </c>
      <c r="J97" s="238">
        <v>4031</v>
      </c>
      <c r="K97" s="238">
        <f t="shared" si="7"/>
        <v>4434.1000000000004</v>
      </c>
      <c r="L97" s="238">
        <f t="shared" si="8"/>
        <v>4837.2</v>
      </c>
      <c r="M97" s="238">
        <f t="shared" si="9"/>
        <v>5240.3</v>
      </c>
      <c r="N97" s="238">
        <f t="shared" si="10"/>
        <v>5643.4</v>
      </c>
      <c r="O97" s="238">
        <f t="shared" si="11"/>
        <v>6046.5</v>
      </c>
      <c r="P97" s="238">
        <f t="shared" si="63"/>
        <v>6449.6</v>
      </c>
      <c r="Q97" s="238">
        <f t="shared" si="64"/>
        <v>6852.7</v>
      </c>
      <c r="R97" s="238">
        <f t="shared" si="65"/>
        <v>7255.8</v>
      </c>
      <c r="S97" s="238">
        <f t="shared" si="66"/>
        <v>7658.9</v>
      </c>
      <c r="T97" s="238">
        <f t="shared" si="67"/>
        <v>8062</v>
      </c>
      <c r="U97" s="238">
        <f t="shared" si="68"/>
        <v>8465.1</v>
      </c>
      <c r="V97" s="238">
        <f t="shared" si="69"/>
        <v>8868.2000000000007</v>
      </c>
      <c r="W97" s="238">
        <f t="shared" si="70"/>
        <v>9271.2999999999993</v>
      </c>
      <c r="X97" s="238">
        <f t="shared" si="71"/>
        <v>9674.4</v>
      </c>
      <c r="Y97" s="254">
        <f t="shared" si="72"/>
        <v>10077.5</v>
      </c>
      <c r="Z97" s="254">
        <f t="shared" si="73"/>
        <v>11085.25</v>
      </c>
      <c r="AA97" s="254">
        <f t="shared" si="74"/>
        <v>12093</v>
      </c>
      <c r="AB97" s="254">
        <f t="shared" si="75"/>
        <v>13100.75</v>
      </c>
      <c r="AC97" s="254">
        <f t="shared" si="76"/>
        <v>14108.5</v>
      </c>
      <c r="AD97" s="254">
        <f t="shared" si="77"/>
        <v>15116.25</v>
      </c>
      <c r="AE97" s="268" t="s">
        <v>352</v>
      </c>
      <c r="AF97" s="262" t="s">
        <v>353</v>
      </c>
    </row>
    <row r="98" spans="1:32" ht="30.75" x14ac:dyDescent="0.25">
      <c r="A98" s="519"/>
      <c r="B98" s="130" t="s">
        <v>347</v>
      </c>
      <c r="C98" s="238">
        <f t="shared" si="1"/>
        <v>967.5</v>
      </c>
      <c r="D98" s="238">
        <f t="shared" si="2"/>
        <v>1290</v>
      </c>
      <c r="E98" s="238">
        <f t="shared" si="3"/>
        <v>1612.5</v>
      </c>
      <c r="F98" s="238">
        <f t="shared" si="4"/>
        <v>1935</v>
      </c>
      <c r="G98" s="238">
        <f t="shared" si="5"/>
        <v>2257.5</v>
      </c>
      <c r="H98" s="238">
        <f t="shared" si="19"/>
        <v>2580</v>
      </c>
      <c r="I98" s="238">
        <f t="shared" si="6"/>
        <v>2902.5</v>
      </c>
      <c r="J98" s="238">
        <v>3225</v>
      </c>
      <c r="K98" s="238">
        <f t="shared" si="7"/>
        <v>3547.5000000000005</v>
      </c>
      <c r="L98" s="238">
        <f t="shared" si="8"/>
        <v>3870</v>
      </c>
      <c r="M98" s="238">
        <f t="shared" si="9"/>
        <v>4192.5</v>
      </c>
      <c r="N98" s="238">
        <f t="shared" si="10"/>
        <v>4515</v>
      </c>
      <c r="O98" s="238">
        <f t="shared" si="11"/>
        <v>4837.5</v>
      </c>
      <c r="P98" s="238">
        <f>J98*1.6</f>
        <v>5160</v>
      </c>
      <c r="Q98" s="238">
        <f>J98*1.7</f>
        <v>5482.5</v>
      </c>
      <c r="R98" s="238">
        <f>J98*1.8</f>
        <v>5805</v>
      </c>
      <c r="S98" s="238">
        <f t="shared" si="66"/>
        <v>6127.5</v>
      </c>
      <c r="T98" s="238">
        <f t="shared" si="67"/>
        <v>6450</v>
      </c>
      <c r="U98" s="238">
        <f t="shared" si="68"/>
        <v>6772.5</v>
      </c>
      <c r="V98" s="238">
        <f t="shared" si="69"/>
        <v>7095.0000000000009</v>
      </c>
      <c r="W98" s="238">
        <f t="shared" si="70"/>
        <v>7417.4999999999991</v>
      </c>
      <c r="X98" s="238">
        <f t="shared" si="71"/>
        <v>7740</v>
      </c>
      <c r="Y98" s="254">
        <f t="shared" si="72"/>
        <v>8062.5</v>
      </c>
      <c r="Z98" s="254">
        <f t="shared" si="73"/>
        <v>8868.7500000000018</v>
      </c>
      <c r="AA98" s="254">
        <f t="shared" si="74"/>
        <v>9675</v>
      </c>
      <c r="AB98" s="254">
        <f t="shared" si="75"/>
        <v>10481.25</v>
      </c>
      <c r="AC98" s="254">
        <f t="shared" si="76"/>
        <v>11287.5</v>
      </c>
      <c r="AD98" s="254">
        <f t="shared" si="77"/>
        <v>12093.75</v>
      </c>
      <c r="AE98" s="268" t="s">
        <v>298</v>
      </c>
      <c r="AF98" s="262" t="s">
        <v>373</v>
      </c>
    </row>
    <row r="99" spans="1:32" ht="16.5" thickBot="1" x14ac:dyDescent="0.3">
      <c r="A99" s="631"/>
      <c r="B99" s="137" t="s">
        <v>348</v>
      </c>
      <c r="C99" s="255">
        <f t="shared" si="1"/>
        <v>1209.3</v>
      </c>
      <c r="D99" s="255">
        <f t="shared" si="2"/>
        <v>1612.4</v>
      </c>
      <c r="E99" s="255">
        <f t="shared" si="3"/>
        <v>2015.5</v>
      </c>
      <c r="F99" s="255">
        <f t="shared" si="4"/>
        <v>2418.6</v>
      </c>
      <c r="G99" s="255">
        <f t="shared" si="5"/>
        <v>2821.7</v>
      </c>
      <c r="H99" s="255">
        <f t="shared" si="19"/>
        <v>3224.8</v>
      </c>
      <c r="I99" s="255">
        <f t="shared" si="6"/>
        <v>3627.9</v>
      </c>
      <c r="J99" s="255">
        <v>4031</v>
      </c>
      <c r="K99" s="255">
        <f t="shared" si="7"/>
        <v>4434.1000000000004</v>
      </c>
      <c r="L99" s="255">
        <f t="shared" si="8"/>
        <v>4837.2</v>
      </c>
      <c r="M99" s="255">
        <f t="shared" si="9"/>
        <v>5240.3</v>
      </c>
      <c r="N99" s="255">
        <f t="shared" si="10"/>
        <v>5643.4</v>
      </c>
      <c r="O99" s="255">
        <f t="shared" si="11"/>
        <v>6046.5</v>
      </c>
      <c r="P99" s="255">
        <f t="shared" ref="P99:P105" si="78">J99*1.6</f>
        <v>6449.6</v>
      </c>
      <c r="Q99" s="255">
        <f t="shared" ref="Q99:Q105" si="79">J99*1.7</f>
        <v>6852.7</v>
      </c>
      <c r="R99" s="255">
        <f t="shared" ref="R99:R105" si="80">J99*1.8</f>
        <v>7255.8</v>
      </c>
      <c r="S99" s="255">
        <f t="shared" si="66"/>
        <v>7658.9</v>
      </c>
      <c r="T99" s="255">
        <f t="shared" si="67"/>
        <v>8062</v>
      </c>
      <c r="U99" s="255">
        <f t="shared" si="68"/>
        <v>8465.1</v>
      </c>
      <c r="V99" s="255">
        <f t="shared" si="69"/>
        <v>8868.2000000000007</v>
      </c>
      <c r="W99" s="255">
        <f t="shared" si="70"/>
        <v>9271.2999999999993</v>
      </c>
      <c r="X99" s="255">
        <f t="shared" si="71"/>
        <v>9674.4</v>
      </c>
      <c r="Y99" s="134">
        <f t="shared" si="72"/>
        <v>10077.5</v>
      </c>
      <c r="Z99" s="134">
        <f t="shared" si="73"/>
        <v>11085.25</v>
      </c>
      <c r="AA99" s="134">
        <f t="shared" si="74"/>
        <v>12093</v>
      </c>
      <c r="AB99" s="134">
        <f t="shared" si="75"/>
        <v>13100.75</v>
      </c>
      <c r="AC99" s="134">
        <f t="shared" si="76"/>
        <v>14108.5</v>
      </c>
      <c r="AD99" s="134">
        <f t="shared" si="77"/>
        <v>15116.25</v>
      </c>
      <c r="AE99" s="269" t="s">
        <v>357</v>
      </c>
      <c r="AF99" s="263" t="s">
        <v>358</v>
      </c>
    </row>
    <row r="100" spans="1:32" ht="15.75" x14ac:dyDescent="0.25">
      <c r="A100" s="509">
        <v>6</v>
      </c>
      <c r="B100" s="159" t="s">
        <v>322</v>
      </c>
      <c r="C100" s="126">
        <f t="shared" si="1"/>
        <v>1688.7</v>
      </c>
      <c r="D100" s="126">
        <f t="shared" si="2"/>
        <v>2251.6</v>
      </c>
      <c r="E100" s="126">
        <f t="shared" si="3"/>
        <v>2814.5</v>
      </c>
      <c r="F100" s="126">
        <f t="shared" si="4"/>
        <v>3377.4</v>
      </c>
      <c r="G100" s="126">
        <f t="shared" si="5"/>
        <v>3940.2999999999997</v>
      </c>
      <c r="H100" s="126">
        <f t="shared" si="19"/>
        <v>4503.2</v>
      </c>
      <c r="I100" s="126">
        <f t="shared" si="6"/>
        <v>5066.1000000000004</v>
      </c>
      <c r="J100" s="126">
        <v>5629</v>
      </c>
      <c r="K100" s="126">
        <f t="shared" si="7"/>
        <v>6191.9000000000005</v>
      </c>
      <c r="L100" s="126">
        <f t="shared" si="8"/>
        <v>6754.8</v>
      </c>
      <c r="M100" s="126">
        <f t="shared" si="9"/>
        <v>7317.7</v>
      </c>
      <c r="N100" s="126">
        <f t="shared" si="10"/>
        <v>7880.5999999999995</v>
      </c>
      <c r="O100" s="126">
        <f t="shared" si="11"/>
        <v>8443.5</v>
      </c>
      <c r="P100" s="126">
        <f t="shared" si="78"/>
        <v>9006.4</v>
      </c>
      <c r="Q100" s="126">
        <f t="shared" si="79"/>
        <v>9569.2999999999993</v>
      </c>
      <c r="R100" s="126">
        <f t="shared" si="80"/>
        <v>10132.200000000001</v>
      </c>
      <c r="S100" s="126">
        <f t="shared" si="66"/>
        <v>10695.1</v>
      </c>
      <c r="T100" s="126">
        <f t="shared" si="67"/>
        <v>11258</v>
      </c>
      <c r="U100" s="126">
        <f t="shared" si="68"/>
        <v>11820.9</v>
      </c>
      <c r="V100" s="126">
        <f t="shared" si="69"/>
        <v>12383.800000000001</v>
      </c>
      <c r="W100" s="126">
        <f t="shared" si="70"/>
        <v>12946.699999999999</v>
      </c>
      <c r="X100" s="126">
        <f t="shared" si="71"/>
        <v>13509.6</v>
      </c>
      <c r="Y100" s="127">
        <f t="shared" si="72"/>
        <v>14072.5</v>
      </c>
      <c r="Z100" s="127">
        <f t="shared" si="73"/>
        <v>15479.750000000002</v>
      </c>
      <c r="AA100" s="127">
        <f t="shared" si="74"/>
        <v>16887</v>
      </c>
      <c r="AB100" s="127">
        <f t="shared" si="75"/>
        <v>18294.25</v>
      </c>
      <c r="AC100" s="127">
        <f t="shared" si="76"/>
        <v>19701.5</v>
      </c>
      <c r="AD100" s="127">
        <f t="shared" si="77"/>
        <v>21108.75</v>
      </c>
      <c r="AE100" s="267" t="s">
        <v>366</v>
      </c>
      <c r="AF100" s="261" t="s">
        <v>367</v>
      </c>
    </row>
    <row r="101" spans="1:32" ht="15.75" x14ac:dyDescent="0.25">
      <c r="A101" s="510"/>
      <c r="B101" s="130" t="s">
        <v>190</v>
      </c>
      <c r="C101" s="238">
        <f t="shared" si="1"/>
        <v>1688.7</v>
      </c>
      <c r="D101" s="238">
        <f t="shared" si="2"/>
        <v>2251.6</v>
      </c>
      <c r="E101" s="238">
        <f t="shared" si="3"/>
        <v>2814.5</v>
      </c>
      <c r="F101" s="238">
        <f t="shared" si="4"/>
        <v>3377.4</v>
      </c>
      <c r="G101" s="238">
        <f t="shared" si="5"/>
        <v>3940.2999999999997</v>
      </c>
      <c r="H101" s="238">
        <f t="shared" si="19"/>
        <v>4503.2</v>
      </c>
      <c r="I101" s="238">
        <f t="shared" si="6"/>
        <v>5066.1000000000004</v>
      </c>
      <c r="J101" s="238">
        <v>5629</v>
      </c>
      <c r="K101" s="238">
        <f t="shared" si="7"/>
        <v>6191.9000000000005</v>
      </c>
      <c r="L101" s="238">
        <f t="shared" si="8"/>
        <v>6754.8</v>
      </c>
      <c r="M101" s="238">
        <f t="shared" si="9"/>
        <v>7317.7</v>
      </c>
      <c r="N101" s="238">
        <f t="shared" si="10"/>
        <v>7880.5999999999995</v>
      </c>
      <c r="O101" s="238">
        <f t="shared" si="11"/>
        <v>8443.5</v>
      </c>
      <c r="P101" s="238">
        <f t="shared" si="78"/>
        <v>9006.4</v>
      </c>
      <c r="Q101" s="238">
        <f t="shared" si="79"/>
        <v>9569.2999999999993</v>
      </c>
      <c r="R101" s="238">
        <f t="shared" si="80"/>
        <v>10132.200000000001</v>
      </c>
      <c r="S101" s="238">
        <f t="shared" si="66"/>
        <v>10695.1</v>
      </c>
      <c r="T101" s="238">
        <f t="shared" si="67"/>
        <v>11258</v>
      </c>
      <c r="U101" s="238">
        <f t="shared" si="68"/>
        <v>11820.9</v>
      </c>
      <c r="V101" s="238">
        <f t="shared" si="69"/>
        <v>12383.800000000001</v>
      </c>
      <c r="W101" s="238">
        <f t="shared" si="70"/>
        <v>12946.699999999999</v>
      </c>
      <c r="X101" s="238">
        <f t="shared" si="71"/>
        <v>13509.6</v>
      </c>
      <c r="Y101" s="254">
        <f t="shared" si="72"/>
        <v>14072.5</v>
      </c>
      <c r="Z101" s="254">
        <f t="shared" si="73"/>
        <v>15479.750000000002</v>
      </c>
      <c r="AA101" s="254">
        <f t="shared" si="74"/>
        <v>16887</v>
      </c>
      <c r="AB101" s="254">
        <f t="shared" si="75"/>
        <v>18294.25</v>
      </c>
      <c r="AC101" s="254">
        <f t="shared" si="76"/>
        <v>19701.5</v>
      </c>
      <c r="AD101" s="254">
        <f t="shared" si="77"/>
        <v>21108.75</v>
      </c>
      <c r="AE101" s="268" t="s">
        <v>363</v>
      </c>
      <c r="AF101" s="262" t="s">
        <v>364</v>
      </c>
    </row>
    <row r="102" spans="1:32" ht="15.75" x14ac:dyDescent="0.25">
      <c r="A102" s="510"/>
      <c r="B102" s="130" t="s">
        <v>170</v>
      </c>
      <c r="C102" s="238">
        <f t="shared" si="1"/>
        <v>1688.7</v>
      </c>
      <c r="D102" s="238">
        <f t="shared" si="2"/>
        <v>2251.6</v>
      </c>
      <c r="E102" s="238">
        <f t="shared" si="3"/>
        <v>2814.5</v>
      </c>
      <c r="F102" s="238">
        <f t="shared" si="4"/>
        <v>3377.4</v>
      </c>
      <c r="G102" s="238">
        <f t="shared" si="5"/>
        <v>3940.2999999999997</v>
      </c>
      <c r="H102" s="238">
        <f t="shared" si="19"/>
        <v>4503.2</v>
      </c>
      <c r="I102" s="238">
        <f t="shared" si="6"/>
        <v>5066.1000000000004</v>
      </c>
      <c r="J102" s="383">
        <v>5629</v>
      </c>
      <c r="K102" s="238">
        <f t="shared" si="7"/>
        <v>6191.9000000000005</v>
      </c>
      <c r="L102" s="238">
        <f t="shared" si="8"/>
        <v>6754.8</v>
      </c>
      <c r="M102" s="238">
        <f t="shared" si="9"/>
        <v>7317.7</v>
      </c>
      <c r="N102" s="238">
        <f t="shared" si="10"/>
        <v>7880.5999999999995</v>
      </c>
      <c r="O102" s="238">
        <f t="shared" si="11"/>
        <v>8443.5</v>
      </c>
      <c r="P102" s="238">
        <f t="shared" si="78"/>
        <v>9006.4</v>
      </c>
      <c r="Q102" s="238">
        <f t="shared" si="79"/>
        <v>9569.2999999999993</v>
      </c>
      <c r="R102" s="238">
        <f t="shared" si="80"/>
        <v>10132.200000000001</v>
      </c>
      <c r="S102" s="238">
        <f t="shared" si="66"/>
        <v>10695.1</v>
      </c>
      <c r="T102" s="238">
        <f t="shared" si="67"/>
        <v>11258</v>
      </c>
      <c r="U102" s="238">
        <f t="shared" si="68"/>
        <v>11820.9</v>
      </c>
      <c r="V102" s="238">
        <f t="shared" si="69"/>
        <v>12383.800000000001</v>
      </c>
      <c r="W102" s="238">
        <f t="shared" si="70"/>
        <v>12946.699999999999</v>
      </c>
      <c r="X102" s="238">
        <f t="shared" si="71"/>
        <v>13509.6</v>
      </c>
      <c r="Y102" s="254">
        <f t="shared" si="72"/>
        <v>14072.5</v>
      </c>
      <c r="Z102" s="254">
        <f t="shared" si="73"/>
        <v>15479.750000000002</v>
      </c>
      <c r="AA102" s="254">
        <f t="shared" si="74"/>
        <v>16887</v>
      </c>
      <c r="AB102" s="254">
        <f t="shared" si="75"/>
        <v>18294.25</v>
      </c>
      <c r="AC102" s="254">
        <f t="shared" si="76"/>
        <v>19701.5</v>
      </c>
      <c r="AD102" s="254">
        <f t="shared" si="77"/>
        <v>21108.75</v>
      </c>
      <c r="AE102" s="268" t="s">
        <v>363</v>
      </c>
      <c r="AF102" s="262" t="s">
        <v>364</v>
      </c>
    </row>
    <row r="103" spans="1:32" ht="15.75" x14ac:dyDescent="0.25">
      <c r="A103" s="510"/>
      <c r="B103" s="130" t="s">
        <v>323</v>
      </c>
      <c r="C103" s="238">
        <f t="shared" si="1"/>
        <v>1688.7</v>
      </c>
      <c r="D103" s="238">
        <f t="shared" si="2"/>
        <v>2251.6</v>
      </c>
      <c r="E103" s="238">
        <f t="shared" si="3"/>
        <v>2814.5</v>
      </c>
      <c r="F103" s="238">
        <f t="shared" si="4"/>
        <v>3377.4</v>
      </c>
      <c r="G103" s="238">
        <f t="shared" si="5"/>
        <v>3940.2999999999997</v>
      </c>
      <c r="H103" s="238">
        <f t="shared" si="19"/>
        <v>4503.2</v>
      </c>
      <c r="I103" s="238">
        <f t="shared" si="6"/>
        <v>5066.1000000000004</v>
      </c>
      <c r="J103" s="383">
        <v>5629</v>
      </c>
      <c r="K103" s="238">
        <f t="shared" si="7"/>
        <v>6191.9000000000005</v>
      </c>
      <c r="L103" s="238">
        <f t="shared" si="8"/>
        <v>6754.8</v>
      </c>
      <c r="M103" s="238">
        <f t="shared" si="9"/>
        <v>7317.7</v>
      </c>
      <c r="N103" s="238">
        <f t="shared" si="10"/>
        <v>7880.5999999999995</v>
      </c>
      <c r="O103" s="238">
        <f t="shared" si="11"/>
        <v>8443.5</v>
      </c>
      <c r="P103" s="238">
        <f t="shared" si="78"/>
        <v>9006.4</v>
      </c>
      <c r="Q103" s="238">
        <f t="shared" si="79"/>
        <v>9569.2999999999993</v>
      </c>
      <c r="R103" s="238">
        <f t="shared" si="80"/>
        <v>10132.200000000001</v>
      </c>
      <c r="S103" s="238">
        <f t="shared" si="66"/>
        <v>10695.1</v>
      </c>
      <c r="T103" s="238">
        <f t="shared" si="67"/>
        <v>11258</v>
      </c>
      <c r="U103" s="238">
        <f t="shared" si="68"/>
        <v>11820.9</v>
      </c>
      <c r="V103" s="238">
        <f t="shared" si="69"/>
        <v>12383.800000000001</v>
      </c>
      <c r="W103" s="238">
        <f t="shared" si="70"/>
        <v>12946.699999999999</v>
      </c>
      <c r="X103" s="238">
        <f t="shared" si="71"/>
        <v>13509.6</v>
      </c>
      <c r="Y103" s="254">
        <f t="shared" si="72"/>
        <v>14072.5</v>
      </c>
      <c r="Z103" s="254">
        <f t="shared" si="73"/>
        <v>15479.750000000002</v>
      </c>
      <c r="AA103" s="254">
        <f t="shared" si="74"/>
        <v>16887</v>
      </c>
      <c r="AB103" s="254">
        <f t="shared" si="75"/>
        <v>18294.25</v>
      </c>
      <c r="AC103" s="254">
        <f t="shared" si="76"/>
        <v>19701.5</v>
      </c>
      <c r="AD103" s="254">
        <f t="shared" si="77"/>
        <v>21108.75</v>
      </c>
      <c r="AE103" s="268" t="s">
        <v>352</v>
      </c>
      <c r="AF103" s="262" t="s">
        <v>353</v>
      </c>
    </row>
    <row r="104" spans="1:32" ht="15.75" x14ac:dyDescent="0.25">
      <c r="A104" s="510"/>
      <c r="B104" s="163" t="s">
        <v>349</v>
      </c>
      <c r="C104" s="238">
        <f t="shared" si="1"/>
        <v>1688.7</v>
      </c>
      <c r="D104" s="238">
        <f t="shared" si="2"/>
        <v>2251.6</v>
      </c>
      <c r="E104" s="238">
        <f t="shared" si="3"/>
        <v>2814.5</v>
      </c>
      <c r="F104" s="238">
        <f t="shared" si="4"/>
        <v>3377.4</v>
      </c>
      <c r="G104" s="238">
        <f t="shared" si="5"/>
        <v>3940.2999999999997</v>
      </c>
      <c r="H104" s="238">
        <f t="shared" ref="H104:H113" si="81">J104*0.8</f>
        <v>4503.2</v>
      </c>
      <c r="I104" s="238">
        <f t="shared" si="6"/>
        <v>5066.1000000000004</v>
      </c>
      <c r="J104" s="383">
        <v>5629</v>
      </c>
      <c r="K104" s="238">
        <f t="shared" si="7"/>
        <v>6191.9000000000005</v>
      </c>
      <c r="L104" s="238">
        <f t="shared" si="8"/>
        <v>6754.8</v>
      </c>
      <c r="M104" s="238">
        <f t="shared" si="9"/>
        <v>7317.7</v>
      </c>
      <c r="N104" s="238">
        <f t="shared" si="10"/>
        <v>7880.5999999999995</v>
      </c>
      <c r="O104" s="238">
        <f t="shared" si="11"/>
        <v>8443.5</v>
      </c>
      <c r="P104" s="238">
        <f t="shared" si="78"/>
        <v>9006.4</v>
      </c>
      <c r="Q104" s="238">
        <f t="shared" si="79"/>
        <v>9569.2999999999993</v>
      </c>
      <c r="R104" s="238">
        <f t="shared" si="80"/>
        <v>10132.200000000001</v>
      </c>
      <c r="S104" s="238">
        <f t="shared" si="66"/>
        <v>10695.1</v>
      </c>
      <c r="T104" s="238">
        <f t="shared" si="67"/>
        <v>11258</v>
      </c>
      <c r="U104" s="238">
        <f t="shared" si="68"/>
        <v>11820.9</v>
      </c>
      <c r="V104" s="238">
        <f t="shared" si="69"/>
        <v>12383.800000000001</v>
      </c>
      <c r="W104" s="238">
        <f t="shared" si="70"/>
        <v>12946.699999999999</v>
      </c>
      <c r="X104" s="238">
        <f t="shared" si="71"/>
        <v>13509.6</v>
      </c>
      <c r="Y104" s="254">
        <f t="shared" si="72"/>
        <v>14072.5</v>
      </c>
      <c r="Z104" s="254">
        <f t="shared" si="73"/>
        <v>15479.750000000002</v>
      </c>
      <c r="AA104" s="254">
        <f t="shared" si="74"/>
        <v>16887</v>
      </c>
      <c r="AB104" s="254">
        <f t="shared" si="75"/>
        <v>18294.25</v>
      </c>
      <c r="AC104" s="254">
        <f t="shared" si="76"/>
        <v>19701.5</v>
      </c>
      <c r="AD104" s="254">
        <f t="shared" si="77"/>
        <v>21108.75</v>
      </c>
      <c r="AE104" s="268" t="s">
        <v>366</v>
      </c>
      <c r="AF104" s="262" t="s">
        <v>367</v>
      </c>
    </row>
    <row r="105" spans="1:32" ht="15.75" x14ac:dyDescent="0.25">
      <c r="A105" s="510"/>
      <c r="B105" s="130" t="s">
        <v>191</v>
      </c>
      <c r="C105" s="238">
        <f t="shared" si="1"/>
        <v>1688.7</v>
      </c>
      <c r="D105" s="238">
        <f t="shared" si="2"/>
        <v>2251.6</v>
      </c>
      <c r="E105" s="238">
        <f t="shared" si="3"/>
        <v>2814.5</v>
      </c>
      <c r="F105" s="238">
        <f t="shared" si="4"/>
        <v>3377.4</v>
      </c>
      <c r="G105" s="238">
        <f t="shared" si="5"/>
        <v>3940.2999999999997</v>
      </c>
      <c r="H105" s="238">
        <f t="shared" si="81"/>
        <v>4503.2</v>
      </c>
      <c r="I105" s="238">
        <f t="shared" si="6"/>
        <v>5066.1000000000004</v>
      </c>
      <c r="J105" s="383">
        <v>5629</v>
      </c>
      <c r="K105" s="238">
        <f t="shared" si="7"/>
        <v>6191.9000000000005</v>
      </c>
      <c r="L105" s="238">
        <f t="shared" si="8"/>
        <v>6754.8</v>
      </c>
      <c r="M105" s="238">
        <f t="shared" si="9"/>
        <v>7317.7</v>
      </c>
      <c r="N105" s="238">
        <f t="shared" si="10"/>
        <v>7880.5999999999995</v>
      </c>
      <c r="O105" s="238">
        <f t="shared" si="11"/>
        <v>8443.5</v>
      </c>
      <c r="P105" s="238">
        <f t="shared" si="78"/>
        <v>9006.4</v>
      </c>
      <c r="Q105" s="238">
        <f t="shared" si="79"/>
        <v>9569.2999999999993</v>
      </c>
      <c r="R105" s="238">
        <f t="shared" si="80"/>
        <v>10132.200000000001</v>
      </c>
      <c r="S105" s="238">
        <f t="shared" si="66"/>
        <v>10695.1</v>
      </c>
      <c r="T105" s="238">
        <f t="shared" si="67"/>
        <v>11258</v>
      </c>
      <c r="U105" s="238">
        <f t="shared" si="68"/>
        <v>11820.9</v>
      </c>
      <c r="V105" s="238">
        <f t="shared" si="69"/>
        <v>12383.800000000001</v>
      </c>
      <c r="W105" s="238">
        <f t="shared" si="70"/>
        <v>12946.699999999999</v>
      </c>
      <c r="X105" s="238">
        <f t="shared" si="71"/>
        <v>13509.6</v>
      </c>
      <c r="Y105" s="254">
        <f t="shared" si="72"/>
        <v>14072.5</v>
      </c>
      <c r="Z105" s="254">
        <f t="shared" si="73"/>
        <v>15479.750000000002</v>
      </c>
      <c r="AA105" s="254">
        <f t="shared" si="74"/>
        <v>16887</v>
      </c>
      <c r="AB105" s="254">
        <f t="shared" si="75"/>
        <v>18294.25</v>
      </c>
      <c r="AC105" s="254">
        <f t="shared" si="76"/>
        <v>19701.5</v>
      </c>
      <c r="AD105" s="254">
        <f t="shared" si="77"/>
        <v>21108.75</v>
      </c>
      <c r="AE105" s="268" t="s">
        <v>352</v>
      </c>
      <c r="AF105" s="262" t="s">
        <v>353</v>
      </c>
    </row>
    <row r="106" spans="1:32" ht="32.25" thickBot="1" x14ac:dyDescent="0.3">
      <c r="A106" s="511"/>
      <c r="B106" s="137" t="s">
        <v>399</v>
      </c>
      <c r="C106" s="255">
        <f t="shared" si="1"/>
        <v>1350.8999999999999</v>
      </c>
      <c r="D106" s="255">
        <f t="shared" si="2"/>
        <v>1801.2</v>
      </c>
      <c r="E106" s="255">
        <f t="shared" si="3"/>
        <v>2251.5</v>
      </c>
      <c r="F106" s="255">
        <f t="shared" si="4"/>
        <v>2701.7999999999997</v>
      </c>
      <c r="G106" s="255">
        <f t="shared" si="5"/>
        <v>3152.1</v>
      </c>
      <c r="H106" s="255">
        <f t="shared" si="81"/>
        <v>3602.4</v>
      </c>
      <c r="I106" s="255">
        <f t="shared" si="6"/>
        <v>4052.7000000000003</v>
      </c>
      <c r="J106" s="255">
        <v>4503</v>
      </c>
      <c r="K106" s="255">
        <f t="shared" si="7"/>
        <v>4953.3</v>
      </c>
      <c r="L106" s="255">
        <f t="shared" si="8"/>
        <v>5403.5999999999995</v>
      </c>
      <c r="M106" s="255">
        <f t="shared" si="9"/>
        <v>5853.9000000000005</v>
      </c>
      <c r="N106" s="255">
        <f t="shared" si="10"/>
        <v>6304.2</v>
      </c>
      <c r="O106" s="255">
        <f t="shared" si="11"/>
        <v>6754.5</v>
      </c>
      <c r="P106" s="255">
        <f t="shared" si="63"/>
        <v>7204.8</v>
      </c>
      <c r="Q106" s="255">
        <f t="shared" si="64"/>
        <v>7655.0999999999995</v>
      </c>
      <c r="R106" s="255">
        <f t="shared" si="65"/>
        <v>8105.4000000000005</v>
      </c>
      <c r="S106" s="255">
        <f t="shared" si="66"/>
        <v>8555.6999999999989</v>
      </c>
      <c r="T106" s="255">
        <f t="shared" si="67"/>
        <v>9006</v>
      </c>
      <c r="U106" s="255">
        <f t="shared" si="68"/>
        <v>9456.3000000000011</v>
      </c>
      <c r="V106" s="255">
        <f t="shared" si="69"/>
        <v>9906.6</v>
      </c>
      <c r="W106" s="255">
        <f t="shared" si="70"/>
        <v>10356.9</v>
      </c>
      <c r="X106" s="255">
        <f t="shared" si="71"/>
        <v>10807.199999999999</v>
      </c>
      <c r="Y106" s="134">
        <f t="shared" si="72"/>
        <v>11257.5</v>
      </c>
      <c r="Z106" s="134">
        <f t="shared" si="73"/>
        <v>12383.25</v>
      </c>
      <c r="AA106" s="134">
        <f t="shared" si="74"/>
        <v>13508.999999999998</v>
      </c>
      <c r="AB106" s="134">
        <f t="shared" si="75"/>
        <v>14634.750000000002</v>
      </c>
      <c r="AC106" s="134">
        <f t="shared" si="76"/>
        <v>15760.5</v>
      </c>
      <c r="AD106" s="134">
        <f t="shared" si="77"/>
        <v>16886.25</v>
      </c>
      <c r="AE106" s="269" t="s">
        <v>80</v>
      </c>
      <c r="AF106" s="263" t="s">
        <v>353</v>
      </c>
    </row>
    <row r="107" spans="1:32" ht="31.5" x14ac:dyDescent="0.25">
      <c r="A107" s="627">
        <v>7</v>
      </c>
      <c r="B107" s="159" t="s">
        <v>192</v>
      </c>
      <c r="C107" s="126">
        <f t="shared" si="1"/>
        <v>1551.8999999999999</v>
      </c>
      <c r="D107" s="126">
        <f t="shared" si="2"/>
        <v>2069.2000000000003</v>
      </c>
      <c r="E107" s="126">
        <f t="shared" si="3"/>
        <v>2586.5</v>
      </c>
      <c r="F107" s="126">
        <f t="shared" si="4"/>
        <v>3103.7999999999997</v>
      </c>
      <c r="G107" s="126">
        <f t="shared" si="5"/>
        <v>3621.1</v>
      </c>
      <c r="H107" s="126">
        <f t="shared" si="81"/>
        <v>4138.4000000000005</v>
      </c>
      <c r="I107" s="126">
        <f t="shared" si="6"/>
        <v>4655.7</v>
      </c>
      <c r="J107" s="126">
        <v>5173</v>
      </c>
      <c r="K107" s="126">
        <f t="shared" si="7"/>
        <v>5690.3</v>
      </c>
      <c r="L107" s="126">
        <f t="shared" si="8"/>
        <v>6207.5999999999995</v>
      </c>
      <c r="M107" s="126">
        <f t="shared" si="9"/>
        <v>6724.9000000000005</v>
      </c>
      <c r="N107" s="126">
        <f t="shared" si="10"/>
        <v>7242.2</v>
      </c>
      <c r="O107" s="126">
        <f t="shared" si="11"/>
        <v>7759.5</v>
      </c>
      <c r="P107" s="126">
        <f t="shared" si="63"/>
        <v>8276.8000000000011</v>
      </c>
      <c r="Q107" s="126">
        <f t="shared" si="64"/>
        <v>8794.1</v>
      </c>
      <c r="R107" s="126">
        <f t="shared" si="65"/>
        <v>9311.4</v>
      </c>
      <c r="S107" s="126">
        <f t="shared" si="66"/>
        <v>9828.6999999999989</v>
      </c>
      <c r="T107" s="126">
        <f t="shared" si="67"/>
        <v>10346</v>
      </c>
      <c r="U107" s="126">
        <f t="shared" si="68"/>
        <v>10863.300000000001</v>
      </c>
      <c r="V107" s="126">
        <f t="shared" si="69"/>
        <v>11380.6</v>
      </c>
      <c r="W107" s="126">
        <f>J107*2.3</f>
        <v>11897.9</v>
      </c>
      <c r="X107" s="126">
        <f t="shared" si="71"/>
        <v>12415.199999999999</v>
      </c>
      <c r="Y107" s="127">
        <f t="shared" si="72"/>
        <v>12932.5</v>
      </c>
      <c r="Z107" s="127">
        <f t="shared" si="73"/>
        <v>14225.75</v>
      </c>
      <c r="AA107" s="127">
        <f t="shared" si="74"/>
        <v>15518.999999999998</v>
      </c>
      <c r="AB107" s="127">
        <f t="shared" si="75"/>
        <v>16812.25</v>
      </c>
      <c r="AC107" s="127">
        <f t="shared" si="76"/>
        <v>18105.5</v>
      </c>
      <c r="AD107" s="127">
        <f t="shared" si="77"/>
        <v>19398.75</v>
      </c>
      <c r="AE107" s="267" t="s">
        <v>298</v>
      </c>
      <c r="AF107" s="261" t="s">
        <v>356</v>
      </c>
    </row>
    <row r="108" spans="1:32" ht="31.5" x14ac:dyDescent="0.25">
      <c r="A108" s="562"/>
      <c r="B108" s="163" t="s">
        <v>193</v>
      </c>
      <c r="C108" s="238">
        <f t="shared" si="1"/>
        <v>1551.8999999999999</v>
      </c>
      <c r="D108" s="238">
        <f t="shared" si="2"/>
        <v>2069.2000000000003</v>
      </c>
      <c r="E108" s="238">
        <f t="shared" si="3"/>
        <v>2586.5</v>
      </c>
      <c r="F108" s="238">
        <f t="shared" si="4"/>
        <v>3103.7999999999997</v>
      </c>
      <c r="G108" s="238">
        <f t="shared" si="5"/>
        <v>3621.1</v>
      </c>
      <c r="H108" s="238">
        <f t="shared" si="81"/>
        <v>4138.4000000000005</v>
      </c>
      <c r="I108" s="238">
        <f t="shared" si="6"/>
        <v>4655.7</v>
      </c>
      <c r="J108" s="238">
        <v>5173</v>
      </c>
      <c r="K108" s="238">
        <f t="shared" si="7"/>
        <v>5690.3</v>
      </c>
      <c r="L108" s="238">
        <f t="shared" si="8"/>
        <v>6207.5999999999995</v>
      </c>
      <c r="M108" s="238">
        <f t="shared" si="9"/>
        <v>6724.9000000000005</v>
      </c>
      <c r="N108" s="238">
        <f t="shared" si="10"/>
        <v>7242.2</v>
      </c>
      <c r="O108" s="238">
        <f t="shared" si="11"/>
        <v>7759.5</v>
      </c>
      <c r="P108" s="238">
        <f t="shared" si="63"/>
        <v>8276.8000000000011</v>
      </c>
      <c r="Q108" s="238">
        <f t="shared" si="64"/>
        <v>8794.1</v>
      </c>
      <c r="R108" s="238">
        <f t="shared" si="65"/>
        <v>9311.4</v>
      </c>
      <c r="S108" s="238">
        <f t="shared" si="66"/>
        <v>9828.6999999999989</v>
      </c>
      <c r="T108" s="238">
        <f t="shared" si="67"/>
        <v>10346</v>
      </c>
      <c r="U108" s="238">
        <f t="shared" si="68"/>
        <v>10863.300000000001</v>
      </c>
      <c r="V108" s="238">
        <f t="shared" si="69"/>
        <v>11380.6</v>
      </c>
      <c r="W108" s="238">
        <f t="shared" si="70"/>
        <v>11897.9</v>
      </c>
      <c r="X108" s="238">
        <f t="shared" si="71"/>
        <v>12415.199999999999</v>
      </c>
      <c r="Y108" s="254">
        <f t="shared" si="72"/>
        <v>12932.5</v>
      </c>
      <c r="Z108" s="254">
        <f t="shared" si="73"/>
        <v>14225.75</v>
      </c>
      <c r="AA108" s="254">
        <f t="shared" si="74"/>
        <v>15518.999999999998</v>
      </c>
      <c r="AB108" s="254">
        <f t="shared" si="75"/>
        <v>16812.25</v>
      </c>
      <c r="AC108" s="254">
        <f t="shared" si="76"/>
        <v>18105.5</v>
      </c>
      <c r="AD108" s="254">
        <f t="shared" si="77"/>
        <v>19398.75</v>
      </c>
      <c r="AE108" s="268" t="s">
        <v>298</v>
      </c>
      <c r="AF108" s="262" t="s">
        <v>374</v>
      </c>
    </row>
    <row r="109" spans="1:32" ht="15.75" x14ac:dyDescent="0.25">
      <c r="A109" s="562"/>
      <c r="B109" s="163" t="s">
        <v>174</v>
      </c>
      <c r="C109" s="238">
        <f t="shared" si="1"/>
        <v>1939.8</v>
      </c>
      <c r="D109" s="238">
        <f t="shared" si="2"/>
        <v>2586.4</v>
      </c>
      <c r="E109" s="238">
        <f t="shared" si="3"/>
        <v>3233</v>
      </c>
      <c r="F109" s="238">
        <f t="shared" si="4"/>
        <v>3879.6</v>
      </c>
      <c r="G109" s="238">
        <f t="shared" si="5"/>
        <v>4526.2</v>
      </c>
      <c r="H109" s="238">
        <f t="shared" si="81"/>
        <v>5172.8</v>
      </c>
      <c r="I109" s="238">
        <f t="shared" si="6"/>
        <v>5819.4000000000005</v>
      </c>
      <c r="J109" s="238">
        <v>6466</v>
      </c>
      <c r="K109" s="238">
        <f t="shared" si="7"/>
        <v>7112.6</v>
      </c>
      <c r="L109" s="238">
        <f t="shared" si="8"/>
        <v>7759.2</v>
      </c>
      <c r="M109" s="238">
        <f t="shared" si="9"/>
        <v>8405.8000000000011</v>
      </c>
      <c r="N109" s="238">
        <f t="shared" si="10"/>
        <v>9052.4</v>
      </c>
      <c r="O109" s="238">
        <f t="shared" si="11"/>
        <v>9699</v>
      </c>
      <c r="P109" s="238">
        <f t="shared" si="63"/>
        <v>10345.6</v>
      </c>
      <c r="Q109" s="238">
        <f t="shared" si="64"/>
        <v>10992.199999999999</v>
      </c>
      <c r="R109" s="238">
        <f t="shared" si="65"/>
        <v>11638.800000000001</v>
      </c>
      <c r="S109" s="238">
        <f t="shared" si="66"/>
        <v>12285.4</v>
      </c>
      <c r="T109" s="238">
        <f t="shared" si="67"/>
        <v>12932</v>
      </c>
      <c r="U109" s="238">
        <f t="shared" si="68"/>
        <v>13578.6</v>
      </c>
      <c r="V109" s="238">
        <f t="shared" si="69"/>
        <v>14225.2</v>
      </c>
      <c r="W109" s="238">
        <f t="shared" si="70"/>
        <v>14871.8</v>
      </c>
      <c r="X109" s="238">
        <f t="shared" si="71"/>
        <v>15518.4</v>
      </c>
      <c r="Y109" s="254">
        <f t="shared" si="72"/>
        <v>16165</v>
      </c>
      <c r="Z109" s="254">
        <f t="shared" si="73"/>
        <v>17781.5</v>
      </c>
      <c r="AA109" s="254">
        <f t="shared" si="74"/>
        <v>19398</v>
      </c>
      <c r="AB109" s="254">
        <f t="shared" si="75"/>
        <v>21014.500000000004</v>
      </c>
      <c r="AC109" s="254">
        <f t="shared" si="76"/>
        <v>22631</v>
      </c>
      <c r="AD109" s="254">
        <f t="shared" si="77"/>
        <v>24247.5</v>
      </c>
      <c r="AE109" s="268" t="s">
        <v>355</v>
      </c>
      <c r="AF109" s="262" t="s">
        <v>356</v>
      </c>
    </row>
    <row r="110" spans="1:32" ht="31.5" x14ac:dyDescent="0.25">
      <c r="A110" s="562"/>
      <c r="B110" s="163" t="s">
        <v>350</v>
      </c>
      <c r="C110" s="238">
        <f t="shared" si="1"/>
        <v>1551.8999999999999</v>
      </c>
      <c r="D110" s="238">
        <f t="shared" si="2"/>
        <v>2069.2000000000003</v>
      </c>
      <c r="E110" s="238">
        <f t="shared" si="3"/>
        <v>2586.5</v>
      </c>
      <c r="F110" s="238">
        <f t="shared" si="4"/>
        <v>3103.7999999999997</v>
      </c>
      <c r="G110" s="238">
        <f t="shared" si="5"/>
        <v>3621.1</v>
      </c>
      <c r="H110" s="238">
        <f t="shared" si="81"/>
        <v>4138.4000000000005</v>
      </c>
      <c r="I110" s="238">
        <f t="shared" si="6"/>
        <v>4655.7</v>
      </c>
      <c r="J110" s="238">
        <v>5173</v>
      </c>
      <c r="K110" s="238">
        <f t="shared" si="7"/>
        <v>5690.3</v>
      </c>
      <c r="L110" s="238">
        <f t="shared" si="8"/>
        <v>6207.5999999999995</v>
      </c>
      <c r="M110" s="238">
        <f t="shared" si="9"/>
        <v>6724.9000000000005</v>
      </c>
      <c r="N110" s="238">
        <f t="shared" si="10"/>
        <v>7242.2</v>
      </c>
      <c r="O110" s="238">
        <f t="shared" si="11"/>
        <v>7759.5</v>
      </c>
      <c r="P110" s="238">
        <f t="shared" si="63"/>
        <v>8276.8000000000011</v>
      </c>
      <c r="Q110" s="238">
        <f t="shared" si="64"/>
        <v>8794.1</v>
      </c>
      <c r="R110" s="238">
        <f t="shared" si="65"/>
        <v>9311.4</v>
      </c>
      <c r="S110" s="238">
        <f t="shared" si="66"/>
        <v>9828.6999999999989</v>
      </c>
      <c r="T110" s="238">
        <f t="shared" si="67"/>
        <v>10346</v>
      </c>
      <c r="U110" s="238">
        <f t="shared" si="68"/>
        <v>10863.300000000001</v>
      </c>
      <c r="V110" s="238">
        <f t="shared" si="69"/>
        <v>11380.6</v>
      </c>
      <c r="W110" s="238">
        <f>J110*2.3</f>
        <v>11897.9</v>
      </c>
      <c r="X110" s="238">
        <f t="shared" si="71"/>
        <v>12415.199999999999</v>
      </c>
      <c r="Y110" s="254">
        <f t="shared" si="72"/>
        <v>12932.5</v>
      </c>
      <c r="Z110" s="254">
        <f t="shared" si="73"/>
        <v>14225.75</v>
      </c>
      <c r="AA110" s="254">
        <f t="shared" si="74"/>
        <v>15518.999999999998</v>
      </c>
      <c r="AB110" s="254">
        <f t="shared" si="75"/>
        <v>16812.25</v>
      </c>
      <c r="AC110" s="254">
        <f t="shared" si="76"/>
        <v>18105.5</v>
      </c>
      <c r="AD110" s="254">
        <f t="shared" si="77"/>
        <v>19398.75</v>
      </c>
      <c r="AE110" s="268" t="s">
        <v>80</v>
      </c>
      <c r="AF110" s="262" t="s">
        <v>367</v>
      </c>
    </row>
    <row r="111" spans="1:32" ht="32.25" thickBot="1" x14ac:dyDescent="0.3">
      <c r="A111" s="628"/>
      <c r="B111" s="165" t="s">
        <v>351</v>
      </c>
      <c r="C111" s="255">
        <f t="shared" si="1"/>
        <v>1551.8999999999999</v>
      </c>
      <c r="D111" s="255">
        <f t="shared" si="2"/>
        <v>2069.2000000000003</v>
      </c>
      <c r="E111" s="255">
        <f t="shared" si="3"/>
        <v>2586.5</v>
      </c>
      <c r="F111" s="255">
        <f t="shared" si="4"/>
        <v>3103.7999999999997</v>
      </c>
      <c r="G111" s="255">
        <f t="shared" si="5"/>
        <v>3621.1</v>
      </c>
      <c r="H111" s="255">
        <f t="shared" si="81"/>
        <v>4138.4000000000005</v>
      </c>
      <c r="I111" s="255">
        <f t="shared" si="6"/>
        <v>4655.7</v>
      </c>
      <c r="J111" s="255">
        <v>5173</v>
      </c>
      <c r="K111" s="255">
        <f t="shared" si="7"/>
        <v>5690.3</v>
      </c>
      <c r="L111" s="255">
        <f t="shared" si="8"/>
        <v>6207.5999999999995</v>
      </c>
      <c r="M111" s="255">
        <f t="shared" si="9"/>
        <v>6724.9000000000005</v>
      </c>
      <c r="N111" s="255">
        <f t="shared" si="10"/>
        <v>7242.2</v>
      </c>
      <c r="O111" s="255">
        <f t="shared" si="11"/>
        <v>7759.5</v>
      </c>
      <c r="P111" s="255">
        <f t="shared" si="63"/>
        <v>8276.8000000000011</v>
      </c>
      <c r="Q111" s="255">
        <f t="shared" si="64"/>
        <v>8794.1</v>
      </c>
      <c r="R111" s="255">
        <f t="shared" si="65"/>
        <v>9311.4</v>
      </c>
      <c r="S111" s="255">
        <f t="shared" si="66"/>
        <v>9828.6999999999989</v>
      </c>
      <c r="T111" s="255">
        <f t="shared" si="67"/>
        <v>10346</v>
      </c>
      <c r="U111" s="255">
        <f t="shared" si="68"/>
        <v>10863.300000000001</v>
      </c>
      <c r="V111" s="255">
        <f t="shared" si="69"/>
        <v>11380.6</v>
      </c>
      <c r="W111" s="255">
        <f t="shared" si="70"/>
        <v>11897.9</v>
      </c>
      <c r="X111" s="255">
        <f>J111*2.4</f>
        <v>12415.199999999999</v>
      </c>
      <c r="Y111" s="134">
        <f t="shared" si="72"/>
        <v>12932.5</v>
      </c>
      <c r="Z111" s="134">
        <f t="shared" si="73"/>
        <v>14225.75</v>
      </c>
      <c r="AA111" s="134">
        <f t="shared" si="74"/>
        <v>15518.999999999998</v>
      </c>
      <c r="AB111" s="134">
        <f t="shared" si="75"/>
        <v>16812.25</v>
      </c>
      <c r="AC111" s="134">
        <f t="shared" si="76"/>
        <v>18105.5</v>
      </c>
      <c r="AD111" s="134">
        <f t="shared" si="77"/>
        <v>19398.75</v>
      </c>
      <c r="AE111" s="269" t="s">
        <v>298</v>
      </c>
      <c r="AF111" s="263" t="s">
        <v>367</v>
      </c>
    </row>
    <row r="112" spans="1:32" ht="31.5" x14ac:dyDescent="0.25">
      <c r="A112" s="509">
        <v>8</v>
      </c>
      <c r="B112" s="159" t="s">
        <v>195</v>
      </c>
      <c r="C112" s="126">
        <f t="shared" si="1"/>
        <v>1917</v>
      </c>
      <c r="D112" s="126">
        <f t="shared" si="2"/>
        <v>2556</v>
      </c>
      <c r="E112" s="126">
        <f t="shared" si="3"/>
        <v>3195</v>
      </c>
      <c r="F112" s="126">
        <f t="shared" si="4"/>
        <v>3834</v>
      </c>
      <c r="G112" s="126">
        <f t="shared" si="5"/>
        <v>4473</v>
      </c>
      <c r="H112" s="126">
        <f t="shared" si="81"/>
        <v>5112</v>
      </c>
      <c r="I112" s="126">
        <f t="shared" si="6"/>
        <v>5751</v>
      </c>
      <c r="J112" s="126">
        <v>6390</v>
      </c>
      <c r="K112" s="126">
        <f t="shared" si="7"/>
        <v>7029.0000000000009</v>
      </c>
      <c r="L112" s="126">
        <f t="shared" si="8"/>
        <v>7668</v>
      </c>
      <c r="M112" s="126">
        <f t="shared" si="9"/>
        <v>8307</v>
      </c>
      <c r="N112" s="126">
        <f t="shared" si="10"/>
        <v>8946</v>
      </c>
      <c r="O112" s="126">
        <f t="shared" si="11"/>
        <v>9585</v>
      </c>
      <c r="P112" s="126">
        <f t="shared" si="63"/>
        <v>10224</v>
      </c>
      <c r="Q112" s="126">
        <f t="shared" si="64"/>
        <v>10863</v>
      </c>
      <c r="R112" s="126">
        <f t="shared" si="65"/>
        <v>11502</v>
      </c>
      <c r="S112" s="126">
        <f t="shared" si="66"/>
        <v>12141</v>
      </c>
      <c r="T112" s="126">
        <f t="shared" si="67"/>
        <v>12780</v>
      </c>
      <c r="U112" s="126">
        <f t="shared" si="68"/>
        <v>13419</v>
      </c>
      <c r="V112" s="126">
        <f t="shared" si="69"/>
        <v>14058.000000000002</v>
      </c>
      <c r="W112" s="126">
        <f t="shared" si="70"/>
        <v>14696.999999999998</v>
      </c>
      <c r="X112" s="126">
        <f>J112*2.4</f>
        <v>15336</v>
      </c>
      <c r="Y112" s="127">
        <f t="shared" si="72"/>
        <v>15975</v>
      </c>
      <c r="Z112" s="127">
        <f t="shared" si="73"/>
        <v>17572.500000000004</v>
      </c>
      <c r="AA112" s="127">
        <f t="shared" si="74"/>
        <v>19170</v>
      </c>
      <c r="AB112" s="127">
        <f t="shared" si="75"/>
        <v>20767.5</v>
      </c>
      <c r="AC112" s="127">
        <f t="shared" si="76"/>
        <v>22365</v>
      </c>
      <c r="AD112" s="127">
        <f t="shared" si="77"/>
        <v>23962.5</v>
      </c>
      <c r="AE112" s="267" t="s">
        <v>298</v>
      </c>
      <c r="AF112" s="261" t="s">
        <v>356</v>
      </c>
    </row>
    <row r="113" spans="1:32" ht="32.25" thickBot="1" x14ac:dyDescent="0.3">
      <c r="A113" s="511"/>
      <c r="B113" s="165" t="s">
        <v>327</v>
      </c>
      <c r="C113" s="255">
        <f t="shared" si="1"/>
        <v>1917</v>
      </c>
      <c r="D113" s="255">
        <f t="shared" si="2"/>
        <v>2556</v>
      </c>
      <c r="E113" s="255">
        <f t="shared" si="3"/>
        <v>3195</v>
      </c>
      <c r="F113" s="255">
        <f t="shared" si="4"/>
        <v>3834</v>
      </c>
      <c r="G113" s="255">
        <f t="shared" si="5"/>
        <v>4473</v>
      </c>
      <c r="H113" s="255">
        <f t="shared" si="81"/>
        <v>5112</v>
      </c>
      <c r="I113" s="255">
        <f t="shared" si="6"/>
        <v>5751</v>
      </c>
      <c r="J113" s="255">
        <v>6390</v>
      </c>
      <c r="K113" s="255">
        <f t="shared" si="7"/>
        <v>7029.0000000000009</v>
      </c>
      <c r="L113" s="255">
        <f t="shared" si="8"/>
        <v>7668</v>
      </c>
      <c r="M113" s="255">
        <f t="shared" si="9"/>
        <v>8307</v>
      </c>
      <c r="N113" s="255">
        <f t="shared" si="10"/>
        <v>8946</v>
      </c>
      <c r="O113" s="255">
        <f t="shared" si="11"/>
        <v>9585</v>
      </c>
      <c r="P113" s="255">
        <f t="shared" si="63"/>
        <v>10224</v>
      </c>
      <c r="Q113" s="255">
        <f t="shared" si="64"/>
        <v>10863</v>
      </c>
      <c r="R113" s="255">
        <f t="shared" si="65"/>
        <v>11502</v>
      </c>
      <c r="S113" s="255">
        <f t="shared" si="66"/>
        <v>12141</v>
      </c>
      <c r="T113" s="255">
        <f t="shared" si="67"/>
        <v>12780</v>
      </c>
      <c r="U113" s="255">
        <f t="shared" si="68"/>
        <v>13419</v>
      </c>
      <c r="V113" s="255">
        <f t="shared" si="69"/>
        <v>14058.000000000002</v>
      </c>
      <c r="W113" s="255">
        <f t="shared" si="70"/>
        <v>14696.999999999998</v>
      </c>
      <c r="X113" s="255">
        <f t="shared" si="71"/>
        <v>15336</v>
      </c>
      <c r="Y113" s="134">
        <f>J113*2.5</f>
        <v>15975</v>
      </c>
      <c r="Z113" s="134">
        <f t="shared" si="73"/>
        <v>17572.500000000004</v>
      </c>
      <c r="AA113" s="134">
        <f t="shared" si="74"/>
        <v>19170</v>
      </c>
      <c r="AB113" s="134">
        <f t="shared" si="75"/>
        <v>20767.5</v>
      </c>
      <c r="AC113" s="134">
        <f t="shared" si="76"/>
        <v>22365</v>
      </c>
      <c r="AD113" s="134">
        <f t="shared" si="77"/>
        <v>23962.5</v>
      </c>
      <c r="AE113" s="269" t="s">
        <v>80</v>
      </c>
      <c r="AF113" s="263" t="s">
        <v>367</v>
      </c>
    </row>
    <row r="114" spans="1:32" ht="15.75" x14ac:dyDescent="0.25">
      <c r="A114" s="367"/>
      <c r="B114" s="378"/>
      <c r="C114" s="367"/>
      <c r="D114" s="367"/>
      <c r="E114" s="367"/>
      <c r="F114" s="367"/>
      <c r="G114" s="367"/>
      <c r="H114" s="367"/>
      <c r="I114" s="367"/>
      <c r="J114" s="367"/>
      <c r="K114" s="367"/>
      <c r="L114" s="367"/>
      <c r="M114" s="367"/>
      <c r="N114" s="367"/>
      <c r="O114" s="367"/>
      <c r="P114" s="367"/>
      <c r="Q114" s="367"/>
      <c r="R114" s="367"/>
      <c r="S114" s="367"/>
      <c r="T114" s="367"/>
      <c r="U114" s="367"/>
      <c r="V114" s="367"/>
      <c r="W114" s="367"/>
      <c r="X114" s="367"/>
      <c r="Y114" s="367"/>
      <c r="Z114" s="367"/>
      <c r="AA114" s="367"/>
      <c r="AB114" s="367"/>
      <c r="AC114" s="367"/>
      <c r="AD114" s="367"/>
      <c r="AE114" s="379"/>
      <c r="AF114" s="379"/>
    </row>
    <row r="115" spans="1:32" x14ac:dyDescent="0.25">
      <c r="A115" s="367"/>
      <c r="B115" s="30" t="s">
        <v>437</v>
      </c>
      <c r="C115" s="41"/>
      <c r="E115" s="367"/>
      <c r="F115" s="367"/>
      <c r="G115" s="367"/>
      <c r="H115" s="367"/>
      <c r="I115" s="367"/>
      <c r="J115" s="367"/>
      <c r="K115" s="367"/>
      <c r="L115" s="367"/>
      <c r="M115" s="367"/>
      <c r="N115" s="367"/>
      <c r="O115" s="367"/>
      <c r="P115" s="367"/>
      <c r="Q115" s="367"/>
      <c r="R115" s="367"/>
      <c r="S115" s="367"/>
      <c r="T115" s="367"/>
      <c r="U115" s="367"/>
      <c r="V115" s="367"/>
      <c r="W115" s="367"/>
      <c r="X115" s="367"/>
      <c r="Y115" s="367"/>
      <c r="Z115" s="367"/>
      <c r="AA115" s="367"/>
      <c r="AB115" s="367"/>
      <c r="AC115" s="367"/>
      <c r="AD115" s="367"/>
      <c r="AE115" s="379"/>
      <c r="AF115" s="379"/>
    </row>
    <row r="116" spans="1:32" ht="15.75" thickBot="1" x14ac:dyDescent="0.3">
      <c r="B116" s="30" t="s">
        <v>438</v>
      </c>
      <c r="C116" s="41"/>
    </row>
    <row r="117" spans="1:32" ht="21" x14ac:dyDescent="0.25">
      <c r="B117" s="351" t="s">
        <v>394</v>
      </c>
      <c r="C117" s="352"/>
      <c r="D117" s="353"/>
      <c r="E117" s="353"/>
      <c r="F117" s="353"/>
      <c r="G117" s="353"/>
      <c r="H117" s="353"/>
      <c r="I117" s="336"/>
      <c r="J117" s="336"/>
      <c r="K117" s="292"/>
      <c r="L117" s="336"/>
      <c r="M117" s="336"/>
      <c r="N117" s="336"/>
      <c r="O117" s="336"/>
      <c r="P117" s="336"/>
      <c r="Q117" s="337"/>
    </row>
    <row r="118" spans="1:32" ht="18.75" x14ac:dyDescent="0.3">
      <c r="B118" s="348" t="s">
        <v>391</v>
      </c>
      <c r="C118" s="349"/>
      <c r="D118" s="350"/>
      <c r="E118" s="350"/>
      <c r="F118" s="350"/>
      <c r="G118" s="350"/>
      <c r="H118" s="240"/>
      <c r="I118" s="350" t="s">
        <v>393</v>
      </c>
      <c r="J118" s="354"/>
      <c r="K118" s="354"/>
      <c r="L118" s="354"/>
      <c r="M118" s="354"/>
      <c r="N118" s="354"/>
      <c r="O118" s="354"/>
      <c r="P118" s="240"/>
      <c r="Q118" s="355"/>
    </row>
    <row r="119" spans="1:32" ht="15.75" thickBot="1" x14ac:dyDescent="0.3">
      <c r="B119" s="356" t="s">
        <v>392</v>
      </c>
      <c r="C119" s="357"/>
      <c r="D119" s="358"/>
      <c r="E119" s="358"/>
      <c r="F119" s="358"/>
      <c r="G119" s="358"/>
      <c r="H119" s="358"/>
      <c r="I119" s="359"/>
      <c r="J119" s="359"/>
      <c r="K119" s="359"/>
      <c r="L119" s="359"/>
      <c r="M119" s="359"/>
      <c r="N119" s="359"/>
      <c r="O119" s="359"/>
      <c r="P119" s="359"/>
      <c r="Q119" s="360"/>
    </row>
    <row r="121" spans="1:32" ht="15.75" x14ac:dyDescent="0.25">
      <c r="A121" s="12"/>
      <c r="B121" s="12"/>
      <c r="C121" s="62" t="s">
        <v>104</v>
      </c>
      <c r="D121" s="648" t="s">
        <v>105</v>
      </c>
      <c r="E121" s="649"/>
      <c r="F121" s="650"/>
      <c r="G121" s="618" t="s">
        <v>106</v>
      </c>
      <c r="H121" s="618"/>
      <c r="I121" s="618"/>
      <c r="J121" s="618"/>
      <c r="K121" s="617" t="s">
        <v>107</v>
      </c>
      <c r="L121" s="617"/>
      <c r="M121" s="617"/>
      <c r="N121" s="617"/>
      <c r="O121" s="608" t="s">
        <v>134</v>
      </c>
      <c r="P121" s="609"/>
      <c r="Q121" s="609"/>
      <c r="R121" s="610"/>
    </row>
    <row r="122" spans="1:32" ht="18.75" x14ac:dyDescent="0.3">
      <c r="A122" s="59"/>
      <c r="C122" s="62" t="s">
        <v>122</v>
      </c>
      <c r="D122" s="648" t="s">
        <v>116</v>
      </c>
      <c r="E122" s="649"/>
      <c r="F122" s="650"/>
      <c r="G122" s="618" t="s">
        <v>117</v>
      </c>
      <c r="H122" s="618"/>
      <c r="I122" s="618"/>
      <c r="J122" s="618"/>
      <c r="K122" s="618" t="s">
        <v>117</v>
      </c>
      <c r="L122" s="618"/>
      <c r="M122" s="618"/>
      <c r="N122" s="618"/>
      <c r="O122" s="611">
        <v>270</v>
      </c>
      <c r="P122" s="612"/>
      <c r="Q122" s="612"/>
      <c r="R122" s="613"/>
    </row>
    <row r="124" spans="1:32" ht="21" x14ac:dyDescent="0.35">
      <c r="A124" s="63" t="s">
        <v>16</v>
      </c>
    </row>
  </sheetData>
  <mergeCells count="61">
    <mergeCell ref="I77:I78"/>
    <mergeCell ref="K77:K78"/>
    <mergeCell ref="L77:L78"/>
    <mergeCell ref="A81:AA81"/>
    <mergeCell ref="Q77:Q78"/>
    <mergeCell ref="E77:E78"/>
    <mergeCell ref="F77:F78"/>
    <mergeCell ref="G77:G78"/>
    <mergeCell ref="H77:H78"/>
    <mergeCell ref="M77:M78"/>
    <mergeCell ref="N77:N78"/>
    <mergeCell ref="O77:O78"/>
    <mergeCell ref="P77:P78"/>
    <mergeCell ref="J77:J78"/>
    <mergeCell ref="B82:B83"/>
    <mergeCell ref="AE82:AF82"/>
    <mergeCell ref="A84:A99"/>
    <mergeCell ref="A100:A106"/>
    <mergeCell ref="G122:J122"/>
    <mergeCell ref="K122:N122"/>
    <mergeCell ref="D121:F121"/>
    <mergeCell ref="G121:J121"/>
    <mergeCell ref="O121:R121"/>
    <mergeCell ref="O122:R122"/>
    <mergeCell ref="K121:N121"/>
    <mergeCell ref="D122:F122"/>
    <mergeCell ref="A107:A111"/>
    <mergeCell ref="A112:A113"/>
    <mergeCell ref="C82:AD82"/>
    <mergeCell ref="A1:V1"/>
    <mergeCell ref="Q2:R2"/>
    <mergeCell ref="B3:R3"/>
    <mergeCell ref="A4:A5"/>
    <mergeCell ref="B4:B5"/>
    <mergeCell ref="AE4:AF4"/>
    <mergeCell ref="A16:A32"/>
    <mergeCell ref="B29:B30"/>
    <mergeCell ref="AE29:AE30"/>
    <mergeCell ref="AF29:AF30"/>
    <mergeCell ref="A7:A15"/>
    <mergeCell ref="C4:AD4"/>
    <mergeCell ref="A33:A67"/>
    <mergeCell ref="A68:A80"/>
    <mergeCell ref="B77:B78"/>
    <mergeCell ref="C77:C78"/>
    <mergeCell ref="D77:D78"/>
    <mergeCell ref="AE77:AE78"/>
    <mergeCell ref="AF77:AF78"/>
    <mergeCell ref="R77:R78"/>
    <mergeCell ref="S77:S78"/>
    <mergeCell ref="T77:T78"/>
    <mergeCell ref="U77:U78"/>
    <mergeCell ref="V77:V78"/>
    <mergeCell ref="Z77:Z78"/>
    <mergeCell ref="AA77:AA78"/>
    <mergeCell ref="AB77:AB78"/>
    <mergeCell ref="AC77:AC78"/>
    <mergeCell ref="AD77:AD78"/>
    <mergeCell ref="W77:W78"/>
    <mergeCell ref="X77:X78"/>
    <mergeCell ref="Y77:Y78"/>
  </mergeCells>
  <pageMargins left="0.25" right="0.25" top="0.75" bottom="0.75" header="0.3" footer="0.3"/>
  <pageSetup paperSize="9" scale="31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34"/>
  <sheetViews>
    <sheetView topLeftCell="A4" zoomScaleNormal="100" workbookViewId="0">
      <selection activeCell="J25" sqref="J25"/>
    </sheetView>
  </sheetViews>
  <sheetFormatPr defaultRowHeight="15" x14ac:dyDescent="0.25"/>
  <cols>
    <col min="2" max="2" width="17.5703125" customWidth="1"/>
    <col min="23" max="23" width="13.7109375" customWidth="1"/>
    <col min="24" max="24" width="12.85546875" customWidth="1"/>
    <col min="25" max="25" width="13.85546875" customWidth="1"/>
  </cols>
  <sheetData>
    <row r="1" spans="1:25" ht="18" x14ac:dyDescent="0.25">
      <c r="A1" s="527" t="s">
        <v>23</v>
      </c>
      <c r="B1" s="527"/>
      <c r="C1" s="527"/>
      <c r="D1" s="527"/>
      <c r="E1" s="527"/>
      <c r="F1" s="527"/>
      <c r="G1" s="527"/>
      <c r="H1" s="527"/>
      <c r="I1" s="527"/>
      <c r="J1" s="527"/>
      <c r="K1" s="527"/>
      <c r="L1" s="527"/>
      <c r="M1" s="527"/>
      <c r="N1" s="527"/>
      <c r="O1" s="527"/>
      <c r="P1" s="527"/>
      <c r="Q1" s="527"/>
      <c r="R1" s="527"/>
      <c r="S1" s="527"/>
      <c r="T1" s="527"/>
      <c r="U1" s="527"/>
      <c r="V1" s="527"/>
      <c r="W1" s="26"/>
      <c r="X1" s="26"/>
    </row>
    <row r="2" spans="1:25" ht="21" x14ac:dyDescent="0.35">
      <c r="U2" s="497"/>
      <c r="V2" s="497"/>
    </row>
    <row r="3" spans="1:25" ht="16.5" thickBot="1" x14ac:dyDescent="0.3">
      <c r="B3" s="601" t="s">
        <v>404</v>
      </c>
      <c r="C3" s="602"/>
      <c r="D3" s="602"/>
      <c r="E3" s="602"/>
      <c r="F3" s="602"/>
      <c r="G3" s="602"/>
      <c r="H3" s="602"/>
      <c r="I3" s="602"/>
      <c r="J3" s="602"/>
      <c r="K3" s="602"/>
      <c r="L3" s="602"/>
      <c r="M3" s="602"/>
      <c r="N3" s="602"/>
      <c r="O3" s="602"/>
      <c r="P3" s="602"/>
      <c r="Q3" s="602"/>
      <c r="R3" s="602"/>
    </row>
    <row r="4" spans="1:25" ht="16.5" thickBot="1" x14ac:dyDescent="0.3">
      <c r="A4" s="565"/>
      <c r="B4" s="532" t="s">
        <v>24</v>
      </c>
      <c r="C4" s="671" t="s">
        <v>25</v>
      </c>
      <c r="D4" s="672"/>
      <c r="E4" s="672"/>
      <c r="F4" s="672"/>
      <c r="G4" s="672"/>
      <c r="H4" s="672"/>
      <c r="I4" s="672"/>
      <c r="J4" s="672"/>
      <c r="K4" s="672"/>
      <c r="L4" s="672"/>
      <c r="M4" s="672"/>
      <c r="N4" s="672"/>
      <c r="O4" s="672"/>
      <c r="P4" s="672"/>
      <c r="Q4" s="672"/>
      <c r="R4" s="672"/>
      <c r="S4" s="672"/>
      <c r="T4" s="672"/>
      <c r="U4" s="672"/>
      <c r="V4" s="672"/>
      <c r="W4" s="673"/>
    </row>
    <row r="5" spans="1:25" ht="30.75" thickBot="1" x14ac:dyDescent="0.3">
      <c r="A5" s="664"/>
      <c r="B5" s="665"/>
      <c r="C5" s="289">
        <v>0.3</v>
      </c>
      <c r="D5" s="290">
        <v>0.4</v>
      </c>
      <c r="E5" s="290">
        <v>0.5</v>
      </c>
      <c r="F5" s="290">
        <v>0.6</v>
      </c>
      <c r="G5" s="290">
        <v>0.7</v>
      </c>
      <c r="H5" s="290">
        <v>0.8</v>
      </c>
      <c r="I5" s="290">
        <v>0.9</v>
      </c>
      <c r="J5" s="290">
        <v>1</v>
      </c>
      <c r="K5" s="290">
        <v>1.1000000000000001</v>
      </c>
      <c r="L5" s="290">
        <v>1.2</v>
      </c>
      <c r="M5" s="291">
        <v>1.3</v>
      </c>
      <c r="N5" s="291">
        <v>1.4</v>
      </c>
      <c r="O5" s="291">
        <v>1.5</v>
      </c>
      <c r="P5" s="291">
        <v>1.6</v>
      </c>
      <c r="Q5" s="291">
        <v>1.7</v>
      </c>
      <c r="R5" s="291">
        <v>1.8</v>
      </c>
      <c r="S5" s="291">
        <v>1.9</v>
      </c>
      <c r="T5" s="291">
        <v>2</v>
      </c>
      <c r="U5" s="291">
        <v>2.1</v>
      </c>
      <c r="V5" s="291">
        <v>2.2000000000000002</v>
      </c>
      <c r="W5" s="292">
        <v>2.2999999999999998</v>
      </c>
      <c r="X5" s="304" t="s">
        <v>388</v>
      </c>
      <c r="Y5" s="293" t="s">
        <v>389</v>
      </c>
    </row>
    <row r="6" spans="1:25" ht="15.75" thickBot="1" x14ac:dyDescent="0.3">
      <c r="A6" s="318">
        <v>0</v>
      </c>
      <c r="B6" s="312" t="s">
        <v>383</v>
      </c>
      <c r="C6" s="309">
        <f>J6*0.3</f>
        <v>438</v>
      </c>
      <c r="D6" s="118">
        <f>J6*0.4</f>
        <v>584</v>
      </c>
      <c r="E6" s="118">
        <f>J6*0.5</f>
        <v>730</v>
      </c>
      <c r="F6" s="118">
        <f>J6*0.6</f>
        <v>876</v>
      </c>
      <c r="G6" s="118">
        <f>J6*0.7</f>
        <v>1021.9999999999999</v>
      </c>
      <c r="H6" s="118">
        <f>J6*0.8</f>
        <v>1168</v>
      </c>
      <c r="I6" s="118">
        <f>J6*0.9</f>
        <v>1314</v>
      </c>
      <c r="J6" s="118">
        <v>1460</v>
      </c>
      <c r="K6" s="118">
        <f>J6*1.1</f>
        <v>1606.0000000000002</v>
      </c>
      <c r="L6" s="118">
        <f>J6*1.2</f>
        <v>1752</v>
      </c>
      <c r="M6" s="118">
        <f>J6*1.3</f>
        <v>1898</v>
      </c>
      <c r="N6" s="118">
        <f>J6*1.4</f>
        <v>2043.9999999999998</v>
      </c>
      <c r="O6" s="118">
        <f>J6*1.5</f>
        <v>2190</v>
      </c>
      <c r="P6" s="118">
        <f t="shared" ref="P6:P22" si="0">J6*1.6</f>
        <v>2336</v>
      </c>
      <c r="Q6" s="118">
        <f>J6*1.7</f>
        <v>2482</v>
      </c>
      <c r="R6" s="118">
        <f>J6*1.8</f>
        <v>2628</v>
      </c>
      <c r="S6" s="118">
        <f>J6*1.9</f>
        <v>2774</v>
      </c>
      <c r="T6" s="118">
        <f>J6*2</f>
        <v>2920</v>
      </c>
      <c r="U6" s="118">
        <f>J6*2.1</f>
        <v>3066</v>
      </c>
      <c r="V6" s="118">
        <f>J6*2.2</f>
        <v>3212.0000000000005</v>
      </c>
      <c r="W6" s="119">
        <f>K6*2.2</f>
        <v>3533.2000000000007</v>
      </c>
      <c r="X6" s="305">
        <v>120</v>
      </c>
      <c r="Y6" s="294">
        <v>230</v>
      </c>
    </row>
    <row r="7" spans="1:25" ht="15" customHeight="1" thickBot="1" x14ac:dyDescent="0.3">
      <c r="A7" s="666">
        <v>1</v>
      </c>
      <c r="B7" s="313" t="s">
        <v>196</v>
      </c>
      <c r="C7" s="310">
        <f t="shared" ref="C7:C24" si="1">J7*0.3</f>
        <v>620.4</v>
      </c>
      <c r="D7" s="120">
        <f t="shared" ref="D7:D24" si="2">J7*0.4</f>
        <v>827.2</v>
      </c>
      <c r="E7" s="120">
        <f t="shared" ref="E7:E24" si="3">J7*0.5</f>
        <v>1034</v>
      </c>
      <c r="F7" s="120">
        <f t="shared" ref="F7:F24" si="4">J7*0.6</f>
        <v>1240.8</v>
      </c>
      <c r="G7" s="120">
        <f t="shared" ref="G7:G24" si="5">J7*0.7</f>
        <v>1447.6</v>
      </c>
      <c r="H7" s="120">
        <f t="shared" ref="H7:H22" si="6">J7*0.8</f>
        <v>1654.4</v>
      </c>
      <c r="I7" s="120">
        <f t="shared" ref="I7:I22" si="7">J7*0.9</f>
        <v>1861.2</v>
      </c>
      <c r="J7" s="120">
        <v>2068</v>
      </c>
      <c r="K7" s="120">
        <f t="shared" ref="K7:K22" si="8">J7*1.1</f>
        <v>2274.8000000000002</v>
      </c>
      <c r="L7" s="120">
        <f t="shared" ref="L7:L22" si="9">J7*1.2</f>
        <v>2481.6</v>
      </c>
      <c r="M7" s="120">
        <f t="shared" ref="M7:M22" si="10">J7*1.3</f>
        <v>2688.4</v>
      </c>
      <c r="N7" s="120">
        <f t="shared" ref="N7:N22" si="11">J7*1.4</f>
        <v>2895.2</v>
      </c>
      <c r="O7" s="120">
        <f t="shared" ref="O7:O22" si="12">J7*1.5</f>
        <v>3102</v>
      </c>
      <c r="P7" s="120">
        <f t="shared" si="0"/>
        <v>3308.8</v>
      </c>
      <c r="Q7" s="120"/>
      <c r="R7" s="120"/>
      <c r="S7" s="120"/>
      <c r="T7" s="120"/>
      <c r="U7" s="120"/>
      <c r="V7" s="120"/>
      <c r="W7" s="301"/>
      <c r="X7" s="306">
        <v>120</v>
      </c>
      <c r="Y7" s="295">
        <v>160</v>
      </c>
    </row>
    <row r="8" spans="1:25" ht="15" customHeight="1" thickBot="1" x14ac:dyDescent="0.3">
      <c r="A8" s="667"/>
      <c r="B8" s="314" t="s">
        <v>197</v>
      </c>
      <c r="C8" s="237">
        <f t="shared" si="1"/>
        <v>620.4</v>
      </c>
      <c r="D8" s="244">
        <f t="shared" si="2"/>
        <v>827.2</v>
      </c>
      <c r="E8" s="244">
        <f t="shared" si="3"/>
        <v>1034</v>
      </c>
      <c r="F8" s="244">
        <f t="shared" si="4"/>
        <v>1240.8</v>
      </c>
      <c r="G8" s="244">
        <f t="shared" si="5"/>
        <v>1447.6</v>
      </c>
      <c r="H8" s="244">
        <f t="shared" si="6"/>
        <v>1654.4</v>
      </c>
      <c r="I8" s="244">
        <f t="shared" si="7"/>
        <v>1861.2</v>
      </c>
      <c r="J8" s="120">
        <v>2068</v>
      </c>
      <c r="K8" s="244">
        <f t="shared" si="8"/>
        <v>2274.8000000000002</v>
      </c>
      <c r="L8" s="244">
        <f t="shared" si="9"/>
        <v>2481.6</v>
      </c>
      <c r="M8" s="244">
        <f t="shared" si="10"/>
        <v>2688.4</v>
      </c>
      <c r="N8" s="244">
        <f t="shared" si="11"/>
        <v>2895.2</v>
      </c>
      <c r="O8" s="244">
        <f t="shared" si="12"/>
        <v>3102</v>
      </c>
      <c r="P8" s="244">
        <f t="shared" si="0"/>
        <v>3308.8</v>
      </c>
      <c r="Q8" s="244"/>
      <c r="R8" s="244"/>
      <c r="S8" s="244"/>
      <c r="T8" s="244"/>
      <c r="U8" s="244"/>
      <c r="V8" s="244"/>
      <c r="W8" s="302"/>
      <c r="X8" s="307">
        <v>120</v>
      </c>
      <c r="Y8" s="296">
        <v>160</v>
      </c>
    </row>
    <row r="9" spans="1:25" ht="15" customHeight="1" thickBot="1" x14ac:dyDescent="0.3">
      <c r="A9" s="667"/>
      <c r="B9" s="314" t="s">
        <v>198</v>
      </c>
      <c r="C9" s="237">
        <f t="shared" si="1"/>
        <v>620.4</v>
      </c>
      <c r="D9" s="244">
        <f t="shared" si="2"/>
        <v>827.2</v>
      </c>
      <c r="E9" s="244">
        <f t="shared" si="3"/>
        <v>1034</v>
      </c>
      <c r="F9" s="244">
        <f t="shared" si="4"/>
        <v>1240.8</v>
      </c>
      <c r="G9" s="244">
        <f t="shared" si="5"/>
        <v>1447.6</v>
      </c>
      <c r="H9" s="244">
        <f t="shared" si="6"/>
        <v>1654.4</v>
      </c>
      <c r="I9" s="244">
        <f t="shared" si="7"/>
        <v>1861.2</v>
      </c>
      <c r="J9" s="120">
        <v>2068</v>
      </c>
      <c r="K9" s="244">
        <f t="shared" si="8"/>
        <v>2274.8000000000002</v>
      </c>
      <c r="L9" s="244">
        <f t="shared" si="9"/>
        <v>2481.6</v>
      </c>
      <c r="M9" s="244">
        <f t="shared" si="10"/>
        <v>2688.4</v>
      </c>
      <c r="N9" s="244">
        <f t="shared" si="11"/>
        <v>2895.2</v>
      </c>
      <c r="O9" s="244">
        <f t="shared" si="12"/>
        <v>3102</v>
      </c>
      <c r="P9" s="244">
        <f t="shared" si="0"/>
        <v>3308.8</v>
      </c>
      <c r="Q9" s="244"/>
      <c r="R9" s="244"/>
      <c r="S9" s="244"/>
      <c r="T9" s="244"/>
      <c r="U9" s="244"/>
      <c r="V9" s="244"/>
      <c r="W9" s="302"/>
      <c r="X9" s="307">
        <v>120</v>
      </c>
      <c r="Y9" s="296">
        <v>155</v>
      </c>
    </row>
    <row r="10" spans="1:25" ht="15" customHeight="1" thickBot="1" x14ac:dyDescent="0.3">
      <c r="A10" s="667"/>
      <c r="B10" s="314" t="s">
        <v>199</v>
      </c>
      <c r="C10" s="237">
        <f t="shared" si="1"/>
        <v>620.4</v>
      </c>
      <c r="D10" s="244">
        <f t="shared" si="2"/>
        <v>827.2</v>
      </c>
      <c r="E10" s="244">
        <f t="shared" si="3"/>
        <v>1034</v>
      </c>
      <c r="F10" s="244">
        <f t="shared" si="4"/>
        <v>1240.8</v>
      </c>
      <c r="G10" s="244">
        <f t="shared" si="5"/>
        <v>1447.6</v>
      </c>
      <c r="H10" s="244">
        <f t="shared" si="6"/>
        <v>1654.4</v>
      </c>
      <c r="I10" s="244">
        <f t="shared" si="7"/>
        <v>1861.2</v>
      </c>
      <c r="J10" s="120">
        <v>2068</v>
      </c>
      <c r="K10" s="244">
        <f t="shared" si="8"/>
        <v>2274.8000000000002</v>
      </c>
      <c r="L10" s="244">
        <f t="shared" si="9"/>
        <v>2481.6</v>
      </c>
      <c r="M10" s="244">
        <f t="shared" si="10"/>
        <v>2688.4</v>
      </c>
      <c r="N10" s="244">
        <f t="shared" si="11"/>
        <v>2895.2</v>
      </c>
      <c r="O10" s="244">
        <f t="shared" si="12"/>
        <v>3102</v>
      </c>
      <c r="P10" s="244">
        <f t="shared" si="0"/>
        <v>3308.8</v>
      </c>
      <c r="Q10" s="244">
        <f t="shared" ref="Q10:Q21" si="13">J10*1.7</f>
        <v>3515.6</v>
      </c>
      <c r="R10" s="244">
        <f t="shared" ref="R10:R21" si="14">J10*1.8</f>
        <v>3722.4</v>
      </c>
      <c r="S10" s="244">
        <f t="shared" ref="S10:S20" si="15">J10*1.9</f>
        <v>3929.2</v>
      </c>
      <c r="T10" s="244">
        <f t="shared" ref="T10:T20" si="16">J10*2</f>
        <v>4136</v>
      </c>
      <c r="U10" s="244">
        <f>K10*2</f>
        <v>4549.6000000000004</v>
      </c>
      <c r="V10" s="244">
        <f>L10*2</f>
        <v>4963.2</v>
      </c>
      <c r="W10" s="302"/>
      <c r="X10" s="307">
        <v>120</v>
      </c>
      <c r="Y10" s="296">
        <v>215</v>
      </c>
    </row>
    <row r="11" spans="1:25" ht="15" customHeight="1" thickBot="1" x14ac:dyDescent="0.3">
      <c r="A11" s="668"/>
      <c r="B11" s="315" t="s">
        <v>200</v>
      </c>
      <c r="C11" s="311">
        <f t="shared" si="1"/>
        <v>620.4</v>
      </c>
      <c r="D11" s="117">
        <f t="shared" si="2"/>
        <v>827.2</v>
      </c>
      <c r="E11" s="117">
        <f t="shared" si="3"/>
        <v>1034</v>
      </c>
      <c r="F11" s="117">
        <f t="shared" si="4"/>
        <v>1240.8</v>
      </c>
      <c r="G11" s="117">
        <f t="shared" si="5"/>
        <v>1447.6</v>
      </c>
      <c r="H11" s="117">
        <f t="shared" si="6"/>
        <v>1654.4</v>
      </c>
      <c r="I11" s="117">
        <f t="shared" si="7"/>
        <v>1861.2</v>
      </c>
      <c r="J11" s="120">
        <v>2068</v>
      </c>
      <c r="K11" s="117">
        <f t="shared" si="8"/>
        <v>2274.8000000000002</v>
      </c>
      <c r="L11" s="117">
        <f t="shared" si="9"/>
        <v>2481.6</v>
      </c>
      <c r="M11" s="117">
        <f t="shared" si="10"/>
        <v>2688.4</v>
      </c>
      <c r="N11" s="117">
        <f t="shared" si="11"/>
        <v>2895.2</v>
      </c>
      <c r="O11" s="117">
        <f t="shared" si="12"/>
        <v>3102</v>
      </c>
      <c r="P11" s="117">
        <f t="shared" si="0"/>
        <v>3308.8</v>
      </c>
      <c r="Q11" s="117"/>
      <c r="R11" s="117"/>
      <c r="S11" s="117"/>
      <c r="T11" s="117"/>
      <c r="U11" s="117"/>
      <c r="V11" s="117"/>
      <c r="W11" s="303"/>
      <c r="X11" s="308">
        <v>120</v>
      </c>
      <c r="Y11" s="297">
        <v>155</v>
      </c>
    </row>
    <row r="12" spans="1:25" ht="15.75" customHeight="1" thickBot="1" x14ac:dyDescent="0.3">
      <c r="A12" s="666">
        <v>2</v>
      </c>
      <c r="B12" s="313" t="s">
        <v>201</v>
      </c>
      <c r="C12" s="310">
        <f t="shared" si="1"/>
        <v>840.3</v>
      </c>
      <c r="D12" s="120">
        <f t="shared" si="2"/>
        <v>1120.4000000000001</v>
      </c>
      <c r="E12" s="120">
        <f t="shared" si="3"/>
        <v>1400.5</v>
      </c>
      <c r="F12" s="120">
        <f t="shared" si="4"/>
        <v>1680.6</v>
      </c>
      <c r="G12" s="120">
        <f t="shared" si="5"/>
        <v>1960.6999999999998</v>
      </c>
      <c r="H12" s="120">
        <f t="shared" si="6"/>
        <v>2240.8000000000002</v>
      </c>
      <c r="I12" s="120">
        <f t="shared" si="7"/>
        <v>2520.9</v>
      </c>
      <c r="J12" s="120">
        <v>2801</v>
      </c>
      <c r="K12" s="120">
        <f t="shared" si="8"/>
        <v>3081.1000000000004</v>
      </c>
      <c r="L12" s="120">
        <f t="shared" si="9"/>
        <v>3361.2</v>
      </c>
      <c r="M12" s="120">
        <f t="shared" si="10"/>
        <v>3641.3</v>
      </c>
      <c r="N12" s="120">
        <f t="shared" si="11"/>
        <v>3921.3999999999996</v>
      </c>
      <c r="O12" s="120">
        <f t="shared" si="12"/>
        <v>4201.5</v>
      </c>
      <c r="P12" s="120">
        <f t="shared" si="0"/>
        <v>4481.6000000000004</v>
      </c>
      <c r="Q12" s="120"/>
      <c r="R12" s="120"/>
      <c r="S12" s="120"/>
      <c r="T12" s="120"/>
      <c r="U12" s="120"/>
      <c r="V12" s="120"/>
      <c r="W12" s="301"/>
      <c r="X12" s="306">
        <v>120</v>
      </c>
      <c r="Y12" s="295">
        <v>160</v>
      </c>
    </row>
    <row r="13" spans="1:25" ht="15.75" customHeight="1" thickBot="1" x14ac:dyDescent="0.3">
      <c r="A13" s="667"/>
      <c r="B13" s="314" t="s">
        <v>202</v>
      </c>
      <c r="C13" s="237">
        <f t="shared" si="1"/>
        <v>840.3</v>
      </c>
      <c r="D13" s="244">
        <f t="shared" si="2"/>
        <v>1120.4000000000001</v>
      </c>
      <c r="E13" s="244">
        <f t="shared" si="3"/>
        <v>1400.5</v>
      </c>
      <c r="F13" s="244">
        <f t="shared" si="4"/>
        <v>1680.6</v>
      </c>
      <c r="G13" s="244">
        <f t="shared" si="5"/>
        <v>1960.6999999999998</v>
      </c>
      <c r="H13" s="244">
        <f t="shared" si="6"/>
        <v>2240.8000000000002</v>
      </c>
      <c r="I13" s="244">
        <f t="shared" si="7"/>
        <v>2520.9</v>
      </c>
      <c r="J13" s="120">
        <v>2801</v>
      </c>
      <c r="K13" s="244">
        <f t="shared" si="8"/>
        <v>3081.1000000000004</v>
      </c>
      <c r="L13" s="244">
        <f t="shared" si="9"/>
        <v>3361.2</v>
      </c>
      <c r="M13" s="244">
        <f>J13*1.3</f>
        <v>3641.3</v>
      </c>
      <c r="N13" s="244">
        <f t="shared" si="11"/>
        <v>3921.3999999999996</v>
      </c>
      <c r="O13" s="244">
        <f t="shared" si="12"/>
        <v>4201.5</v>
      </c>
      <c r="P13" s="244">
        <f t="shared" si="0"/>
        <v>4481.6000000000004</v>
      </c>
      <c r="Q13" s="244">
        <f t="shared" si="13"/>
        <v>4761.7</v>
      </c>
      <c r="R13" s="244">
        <f t="shared" si="14"/>
        <v>5041.8</v>
      </c>
      <c r="S13" s="244">
        <f t="shared" si="15"/>
        <v>5321.9</v>
      </c>
      <c r="T13" s="244">
        <f t="shared" si="16"/>
        <v>5602</v>
      </c>
      <c r="U13" s="244">
        <f t="shared" ref="U13:U20" si="17">J13*2.1</f>
        <v>5882.1</v>
      </c>
      <c r="V13" s="244">
        <f t="shared" ref="V13:W20" si="18">J13*2.2</f>
        <v>6162.2000000000007</v>
      </c>
      <c r="W13" s="235">
        <f t="shared" si="18"/>
        <v>6778.420000000001</v>
      </c>
      <c r="X13" s="307">
        <v>120</v>
      </c>
      <c r="Y13" s="296">
        <v>230</v>
      </c>
    </row>
    <row r="14" spans="1:25" ht="15" customHeight="1" thickBot="1" x14ac:dyDescent="0.3">
      <c r="A14" s="667"/>
      <c r="B14" s="314" t="s">
        <v>384</v>
      </c>
      <c r="C14" s="237">
        <f t="shared" si="1"/>
        <v>840.3</v>
      </c>
      <c r="D14" s="244">
        <f t="shared" si="2"/>
        <v>1120.4000000000001</v>
      </c>
      <c r="E14" s="244">
        <f t="shared" si="3"/>
        <v>1400.5</v>
      </c>
      <c r="F14" s="244">
        <f t="shared" si="4"/>
        <v>1680.6</v>
      </c>
      <c r="G14" s="244">
        <f t="shared" si="5"/>
        <v>1960.6999999999998</v>
      </c>
      <c r="H14" s="244">
        <f t="shared" si="6"/>
        <v>2240.8000000000002</v>
      </c>
      <c r="I14" s="244">
        <f t="shared" si="7"/>
        <v>2520.9</v>
      </c>
      <c r="J14" s="120">
        <v>2801</v>
      </c>
      <c r="K14" s="244">
        <f t="shared" si="8"/>
        <v>3081.1000000000004</v>
      </c>
      <c r="L14" s="244">
        <f t="shared" si="9"/>
        <v>3361.2</v>
      </c>
      <c r="M14" s="244">
        <f t="shared" si="10"/>
        <v>3641.3</v>
      </c>
      <c r="N14" s="244">
        <f t="shared" si="11"/>
        <v>3921.3999999999996</v>
      </c>
      <c r="O14" s="244">
        <f t="shared" si="12"/>
        <v>4201.5</v>
      </c>
      <c r="P14" s="244">
        <f t="shared" si="0"/>
        <v>4481.6000000000004</v>
      </c>
      <c r="Q14" s="244">
        <f t="shared" si="13"/>
        <v>4761.7</v>
      </c>
      <c r="R14" s="244">
        <f t="shared" si="14"/>
        <v>5041.8</v>
      </c>
      <c r="S14" s="244"/>
      <c r="T14" s="244"/>
      <c r="U14" s="244"/>
      <c r="V14" s="244"/>
      <c r="W14" s="302"/>
      <c r="X14" s="307">
        <v>120</v>
      </c>
      <c r="Y14" s="298">
        <v>180</v>
      </c>
    </row>
    <row r="15" spans="1:25" ht="15" customHeight="1" thickBot="1" x14ac:dyDescent="0.3">
      <c r="A15" s="667"/>
      <c r="B15" s="314" t="s">
        <v>203</v>
      </c>
      <c r="C15" s="237">
        <f t="shared" si="1"/>
        <v>840.3</v>
      </c>
      <c r="D15" s="244">
        <f t="shared" si="2"/>
        <v>1120.4000000000001</v>
      </c>
      <c r="E15" s="244">
        <f t="shared" si="3"/>
        <v>1400.5</v>
      </c>
      <c r="F15" s="244">
        <f t="shared" si="4"/>
        <v>1680.6</v>
      </c>
      <c r="G15" s="244">
        <f t="shared" si="5"/>
        <v>1960.6999999999998</v>
      </c>
      <c r="H15" s="244">
        <f t="shared" si="6"/>
        <v>2240.8000000000002</v>
      </c>
      <c r="I15" s="244">
        <f t="shared" si="7"/>
        <v>2520.9</v>
      </c>
      <c r="J15" s="120">
        <v>2801</v>
      </c>
      <c r="K15" s="244">
        <f t="shared" si="8"/>
        <v>3081.1000000000004</v>
      </c>
      <c r="L15" s="244">
        <f t="shared" si="9"/>
        <v>3361.2</v>
      </c>
      <c r="M15" s="244">
        <f t="shared" si="10"/>
        <v>3641.3</v>
      </c>
      <c r="N15" s="244">
        <f t="shared" si="11"/>
        <v>3921.3999999999996</v>
      </c>
      <c r="O15" s="244">
        <f t="shared" si="12"/>
        <v>4201.5</v>
      </c>
      <c r="P15" s="244">
        <f t="shared" si="0"/>
        <v>4481.6000000000004</v>
      </c>
      <c r="Q15" s="244">
        <f t="shared" si="13"/>
        <v>4761.7</v>
      </c>
      <c r="R15" s="244">
        <f t="shared" si="14"/>
        <v>5041.8</v>
      </c>
      <c r="S15" s="244">
        <f t="shared" si="15"/>
        <v>5321.9</v>
      </c>
      <c r="T15" s="244">
        <f t="shared" si="16"/>
        <v>5602</v>
      </c>
      <c r="U15" s="244">
        <f t="shared" si="17"/>
        <v>5882.1</v>
      </c>
      <c r="V15" s="244">
        <f t="shared" si="18"/>
        <v>6162.2000000000007</v>
      </c>
      <c r="W15" s="235">
        <f t="shared" si="18"/>
        <v>6778.420000000001</v>
      </c>
      <c r="X15" s="307">
        <v>120</v>
      </c>
      <c r="Y15" s="296">
        <v>230</v>
      </c>
    </row>
    <row r="16" spans="1:25" ht="15" customHeight="1" thickBot="1" x14ac:dyDescent="0.3">
      <c r="A16" s="668"/>
      <c r="B16" s="315" t="s">
        <v>204</v>
      </c>
      <c r="C16" s="311">
        <f t="shared" si="1"/>
        <v>840.3</v>
      </c>
      <c r="D16" s="117">
        <f t="shared" si="2"/>
        <v>1120.4000000000001</v>
      </c>
      <c r="E16" s="117">
        <f t="shared" si="3"/>
        <v>1400.5</v>
      </c>
      <c r="F16" s="117">
        <f t="shared" si="4"/>
        <v>1680.6</v>
      </c>
      <c r="G16" s="117">
        <f t="shared" si="5"/>
        <v>1960.6999999999998</v>
      </c>
      <c r="H16" s="117">
        <f t="shared" si="6"/>
        <v>2240.8000000000002</v>
      </c>
      <c r="I16" s="117">
        <f t="shared" si="7"/>
        <v>2520.9</v>
      </c>
      <c r="J16" s="120">
        <v>2801</v>
      </c>
      <c r="K16" s="117">
        <f t="shared" si="8"/>
        <v>3081.1000000000004</v>
      </c>
      <c r="L16" s="117">
        <f t="shared" si="9"/>
        <v>3361.2</v>
      </c>
      <c r="M16" s="117">
        <f t="shared" si="10"/>
        <v>3641.3</v>
      </c>
      <c r="N16" s="117">
        <f t="shared" si="11"/>
        <v>3921.3999999999996</v>
      </c>
      <c r="O16" s="117">
        <f t="shared" si="12"/>
        <v>4201.5</v>
      </c>
      <c r="P16" s="117">
        <f t="shared" si="0"/>
        <v>4481.6000000000004</v>
      </c>
      <c r="Q16" s="117"/>
      <c r="R16" s="117"/>
      <c r="S16" s="117"/>
      <c r="T16" s="117"/>
      <c r="U16" s="117"/>
      <c r="V16" s="117"/>
      <c r="W16" s="303"/>
      <c r="X16" s="308">
        <v>120</v>
      </c>
      <c r="Y16" s="297">
        <v>160</v>
      </c>
    </row>
    <row r="17" spans="1:25" ht="30.75" thickBot="1" x14ac:dyDescent="0.3">
      <c r="A17" s="670">
        <v>3</v>
      </c>
      <c r="B17" s="316" t="s">
        <v>385</v>
      </c>
      <c r="C17" s="310">
        <f t="shared" si="1"/>
        <v>1095.3</v>
      </c>
      <c r="D17" s="120">
        <f t="shared" si="2"/>
        <v>1460.4</v>
      </c>
      <c r="E17" s="120">
        <f t="shared" si="3"/>
        <v>1825.5</v>
      </c>
      <c r="F17" s="120">
        <f t="shared" si="4"/>
        <v>2190.6</v>
      </c>
      <c r="G17" s="120">
        <f t="shared" si="5"/>
        <v>2555.6999999999998</v>
      </c>
      <c r="H17" s="120">
        <f t="shared" si="6"/>
        <v>2920.8</v>
      </c>
      <c r="I17" s="120">
        <f t="shared" si="7"/>
        <v>3285.9</v>
      </c>
      <c r="J17" s="120">
        <v>3651</v>
      </c>
      <c r="K17" s="120">
        <f t="shared" si="8"/>
        <v>4016.1000000000004</v>
      </c>
      <c r="L17" s="120">
        <f t="shared" si="9"/>
        <v>4381.2</v>
      </c>
      <c r="M17" s="120">
        <f t="shared" si="10"/>
        <v>4746.3</v>
      </c>
      <c r="N17" s="120">
        <f t="shared" si="11"/>
        <v>5111.3999999999996</v>
      </c>
      <c r="O17" s="120">
        <f t="shared" si="12"/>
        <v>5476.5</v>
      </c>
      <c r="P17" s="120">
        <f t="shared" si="0"/>
        <v>5841.6</v>
      </c>
      <c r="Q17" s="120">
        <f t="shared" si="13"/>
        <v>6206.7</v>
      </c>
      <c r="R17" s="120">
        <f t="shared" si="14"/>
        <v>6571.8</v>
      </c>
      <c r="S17" s="120"/>
      <c r="T17" s="120"/>
      <c r="U17" s="120"/>
      <c r="V17" s="120"/>
      <c r="W17" s="301"/>
      <c r="X17" s="306">
        <v>120</v>
      </c>
      <c r="Y17" s="299">
        <v>180</v>
      </c>
    </row>
    <row r="18" spans="1:25" ht="15.75" customHeight="1" thickBot="1" x14ac:dyDescent="0.3">
      <c r="A18" s="667"/>
      <c r="B18" s="314" t="s">
        <v>205</v>
      </c>
      <c r="C18" s="237">
        <f t="shared" si="1"/>
        <v>1095.3</v>
      </c>
      <c r="D18" s="244">
        <f t="shared" si="2"/>
        <v>1460.4</v>
      </c>
      <c r="E18" s="244">
        <f t="shared" si="3"/>
        <v>1825.5</v>
      </c>
      <c r="F18" s="244">
        <f t="shared" si="4"/>
        <v>2190.6</v>
      </c>
      <c r="G18" s="244">
        <f t="shared" si="5"/>
        <v>2555.6999999999998</v>
      </c>
      <c r="H18" s="244">
        <f t="shared" si="6"/>
        <v>2920.8</v>
      </c>
      <c r="I18" s="244">
        <f t="shared" si="7"/>
        <v>3285.9</v>
      </c>
      <c r="J18" s="120">
        <v>3651</v>
      </c>
      <c r="K18" s="244">
        <f t="shared" si="8"/>
        <v>4016.1000000000004</v>
      </c>
      <c r="L18" s="244">
        <f t="shared" si="9"/>
        <v>4381.2</v>
      </c>
      <c r="M18" s="244">
        <f t="shared" si="10"/>
        <v>4746.3</v>
      </c>
      <c r="N18" s="244">
        <f t="shared" si="11"/>
        <v>5111.3999999999996</v>
      </c>
      <c r="O18" s="244">
        <f t="shared" si="12"/>
        <v>5476.5</v>
      </c>
      <c r="P18" s="244">
        <f t="shared" si="0"/>
        <v>5841.6</v>
      </c>
      <c r="Q18" s="244">
        <f t="shared" si="13"/>
        <v>6206.7</v>
      </c>
      <c r="R18" s="244">
        <f t="shared" si="14"/>
        <v>6571.8</v>
      </c>
      <c r="S18" s="244">
        <f t="shared" si="15"/>
        <v>6936.9</v>
      </c>
      <c r="T18" s="244">
        <f t="shared" si="16"/>
        <v>7302</v>
      </c>
      <c r="U18" s="244">
        <f t="shared" si="17"/>
        <v>7667.1</v>
      </c>
      <c r="V18" s="244">
        <f t="shared" si="18"/>
        <v>8032.2000000000007</v>
      </c>
      <c r="W18" s="302"/>
      <c r="X18" s="307">
        <v>120</v>
      </c>
      <c r="Y18" s="298">
        <v>220</v>
      </c>
    </row>
    <row r="19" spans="1:25" ht="15.75" customHeight="1" thickBot="1" x14ac:dyDescent="0.3">
      <c r="A19" s="667"/>
      <c r="B19" s="314" t="s">
        <v>206</v>
      </c>
      <c r="C19" s="237">
        <f t="shared" si="1"/>
        <v>1095.3</v>
      </c>
      <c r="D19" s="244">
        <f t="shared" si="2"/>
        <v>1460.4</v>
      </c>
      <c r="E19" s="244">
        <f t="shared" si="3"/>
        <v>1825.5</v>
      </c>
      <c r="F19" s="244">
        <f t="shared" si="4"/>
        <v>2190.6</v>
      </c>
      <c r="G19" s="244">
        <f t="shared" si="5"/>
        <v>2555.6999999999998</v>
      </c>
      <c r="H19" s="244">
        <f t="shared" si="6"/>
        <v>2920.8</v>
      </c>
      <c r="I19" s="244">
        <f t="shared" si="7"/>
        <v>3285.9</v>
      </c>
      <c r="J19" s="120">
        <v>3651</v>
      </c>
      <c r="K19" s="244">
        <f t="shared" si="8"/>
        <v>4016.1000000000004</v>
      </c>
      <c r="L19" s="244">
        <f t="shared" si="9"/>
        <v>4381.2</v>
      </c>
      <c r="M19" s="244">
        <f t="shared" si="10"/>
        <v>4746.3</v>
      </c>
      <c r="N19" s="244">
        <f t="shared" si="11"/>
        <v>5111.3999999999996</v>
      </c>
      <c r="O19" s="244">
        <f t="shared" si="12"/>
        <v>5476.5</v>
      </c>
      <c r="P19" s="244">
        <f t="shared" si="0"/>
        <v>5841.6</v>
      </c>
      <c r="Q19" s="244">
        <f t="shared" si="13"/>
        <v>6206.7</v>
      </c>
      <c r="R19" s="244">
        <f t="shared" si="14"/>
        <v>6571.8</v>
      </c>
      <c r="S19" s="244">
        <f t="shared" si="15"/>
        <v>6936.9</v>
      </c>
      <c r="T19" s="244">
        <f t="shared" si="16"/>
        <v>7302</v>
      </c>
      <c r="U19" s="244">
        <f t="shared" si="17"/>
        <v>7667.1</v>
      </c>
      <c r="V19" s="244">
        <f t="shared" si="18"/>
        <v>8032.2000000000007</v>
      </c>
      <c r="W19" s="235">
        <f t="shared" si="18"/>
        <v>8835.4200000000019</v>
      </c>
      <c r="X19" s="307">
        <v>120</v>
      </c>
      <c r="Y19" s="296">
        <v>230</v>
      </c>
    </row>
    <row r="20" spans="1:25" ht="15.75" customHeight="1" thickBot="1" x14ac:dyDescent="0.3">
      <c r="A20" s="668"/>
      <c r="B20" s="317" t="s">
        <v>207</v>
      </c>
      <c r="C20" s="311">
        <f t="shared" si="1"/>
        <v>1095.3</v>
      </c>
      <c r="D20" s="117">
        <f t="shared" si="2"/>
        <v>1460.4</v>
      </c>
      <c r="E20" s="117">
        <f t="shared" si="3"/>
        <v>1825.5</v>
      </c>
      <c r="F20" s="117">
        <f t="shared" si="4"/>
        <v>2190.6</v>
      </c>
      <c r="G20" s="117">
        <f t="shared" si="5"/>
        <v>2555.6999999999998</v>
      </c>
      <c r="H20" s="117">
        <f t="shared" si="6"/>
        <v>2920.8</v>
      </c>
      <c r="I20" s="117">
        <f t="shared" si="7"/>
        <v>3285.9</v>
      </c>
      <c r="J20" s="120">
        <v>3651</v>
      </c>
      <c r="K20" s="117">
        <f t="shared" si="8"/>
        <v>4016.1000000000004</v>
      </c>
      <c r="L20" s="117">
        <f t="shared" si="9"/>
        <v>4381.2</v>
      </c>
      <c r="M20" s="117">
        <f t="shared" si="10"/>
        <v>4746.3</v>
      </c>
      <c r="N20" s="117">
        <f t="shared" si="11"/>
        <v>5111.3999999999996</v>
      </c>
      <c r="O20" s="117">
        <f t="shared" si="12"/>
        <v>5476.5</v>
      </c>
      <c r="P20" s="117">
        <f t="shared" si="0"/>
        <v>5841.6</v>
      </c>
      <c r="Q20" s="117">
        <f t="shared" si="13"/>
        <v>6206.7</v>
      </c>
      <c r="R20" s="117">
        <f t="shared" si="14"/>
        <v>6571.8</v>
      </c>
      <c r="S20" s="117">
        <f t="shared" si="15"/>
        <v>6936.9</v>
      </c>
      <c r="T20" s="117">
        <f t="shared" si="16"/>
        <v>7302</v>
      </c>
      <c r="U20" s="117">
        <f t="shared" si="17"/>
        <v>7667.1</v>
      </c>
      <c r="V20" s="117">
        <f t="shared" si="18"/>
        <v>8032.2000000000007</v>
      </c>
      <c r="W20" s="303"/>
      <c r="X20" s="308">
        <v>120</v>
      </c>
      <c r="Y20" s="300">
        <v>220</v>
      </c>
    </row>
    <row r="21" spans="1:25" ht="15.75" customHeight="1" thickBot="1" x14ac:dyDescent="0.3">
      <c r="A21" s="666">
        <v>4</v>
      </c>
      <c r="B21" s="313" t="s">
        <v>386</v>
      </c>
      <c r="C21" s="310">
        <f t="shared" si="1"/>
        <v>1506</v>
      </c>
      <c r="D21" s="120">
        <f t="shared" si="2"/>
        <v>2008</v>
      </c>
      <c r="E21" s="120">
        <f t="shared" si="3"/>
        <v>2510</v>
      </c>
      <c r="F21" s="120">
        <f t="shared" si="4"/>
        <v>3012</v>
      </c>
      <c r="G21" s="120">
        <f t="shared" si="5"/>
        <v>3514</v>
      </c>
      <c r="H21" s="120">
        <f t="shared" si="6"/>
        <v>4016</v>
      </c>
      <c r="I21" s="120">
        <f t="shared" si="7"/>
        <v>4518</v>
      </c>
      <c r="J21" s="120">
        <v>5020</v>
      </c>
      <c r="K21" s="120">
        <f t="shared" si="8"/>
        <v>5522</v>
      </c>
      <c r="L21" s="120">
        <f t="shared" si="9"/>
        <v>6024</v>
      </c>
      <c r="M21" s="120">
        <f t="shared" si="10"/>
        <v>6526</v>
      </c>
      <c r="N21" s="120">
        <f t="shared" si="11"/>
        <v>7028</v>
      </c>
      <c r="O21" s="120">
        <f t="shared" si="12"/>
        <v>7530</v>
      </c>
      <c r="P21" s="120">
        <f t="shared" si="0"/>
        <v>8032</v>
      </c>
      <c r="Q21" s="120">
        <f t="shared" si="13"/>
        <v>8534</v>
      </c>
      <c r="R21" s="120">
        <f t="shared" si="14"/>
        <v>9036</v>
      </c>
      <c r="S21" s="120"/>
      <c r="T21" s="120"/>
      <c r="U21" s="120"/>
      <c r="V21" s="120"/>
      <c r="W21" s="301"/>
      <c r="X21" s="306">
        <v>120</v>
      </c>
      <c r="Y21" s="299">
        <v>180</v>
      </c>
    </row>
    <row r="22" spans="1:25" ht="15.75" customHeight="1" thickBot="1" x14ac:dyDescent="0.3">
      <c r="A22" s="667"/>
      <c r="B22" s="314" t="s">
        <v>208</v>
      </c>
      <c r="C22" s="237">
        <f t="shared" si="1"/>
        <v>1506</v>
      </c>
      <c r="D22" s="244">
        <f t="shared" si="2"/>
        <v>2008</v>
      </c>
      <c r="E22" s="244">
        <f t="shared" si="3"/>
        <v>2510</v>
      </c>
      <c r="F22" s="244">
        <f t="shared" si="4"/>
        <v>3012</v>
      </c>
      <c r="G22" s="244">
        <f t="shared" si="5"/>
        <v>3514</v>
      </c>
      <c r="H22" s="244">
        <f t="shared" si="6"/>
        <v>4016</v>
      </c>
      <c r="I22" s="244">
        <f t="shared" si="7"/>
        <v>4518</v>
      </c>
      <c r="J22" s="120">
        <v>5020</v>
      </c>
      <c r="K22" s="244">
        <f t="shared" si="8"/>
        <v>5522</v>
      </c>
      <c r="L22" s="244">
        <f t="shared" si="9"/>
        <v>6024</v>
      </c>
      <c r="M22" s="244">
        <f t="shared" si="10"/>
        <v>6526</v>
      </c>
      <c r="N22" s="244">
        <f t="shared" si="11"/>
        <v>7028</v>
      </c>
      <c r="O22" s="244">
        <f t="shared" si="12"/>
        <v>7530</v>
      </c>
      <c r="P22" s="244">
        <f t="shared" si="0"/>
        <v>8032</v>
      </c>
      <c r="Q22" s="244"/>
      <c r="R22" s="244"/>
      <c r="S22" s="244"/>
      <c r="T22" s="244"/>
      <c r="U22" s="244"/>
      <c r="V22" s="244"/>
      <c r="W22" s="302"/>
      <c r="X22" s="307">
        <v>120</v>
      </c>
      <c r="Y22" s="296">
        <v>155</v>
      </c>
    </row>
    <row r="23" spans="1:25" ht="15" customHeight="1" thickBot="1" x14ac:dyDescent="0.3">
      <c r="A23" s="667"/>
      <c r="B23" s="314" t="s">
        <v>209</v>
      </c>
      <c r="C23" s="237">
        <f t="shared" si="1"/>
        <v>1506</v>
      </c>
      <c r="D23" s="244">
        <f t="shared" si="2"/>
        <v>2008</v>
      </c>
      <c r="E23" s="244">
        <f t="shared" si="3"/>
        <v>2510</v>
      </c>
      <c r="F23" s="244">
        <f t="shared" si="4"/>
        <v>3012</v>
      </c>
      <c r="G23" s="244">
        <f t="shared" si="5"/>
        <v>3514</v>
      </c>
      <c r="H23" s="244">
        <f>J23*0.8</f>
        <v>4016</v>
      </c>
      <c r="I23" s="244">
        <f>J23*0.9</f>
        <v>4518</v>
      </c>
      <c r="J23" s="120">
        <v>5020</v>
      </c>
      <c r="K23" s="244">
        <f>J23*1.1</f>
        <v>5522</v>
      </c>
      <c r="L23" s="244">
        <f>J23*1.2</f>
        <v>6024</v>
      </c>
      <c r="M23" s="244"/>
      <c r="N23" s="244"/>
      <c r="O23" s="244"/>
      <c r="P23" s="244"/>
      <c r="Q23" s="244"/>
      <c r="R23" s="244"/>
      <c r="S23" s="244"/>
      <c r="T23" s="244"/>
      <c r="U23" s="244"/>
      <c r="V23" s="244"/>
      <c r="W23" s="302"/>
      <c r="X23" s="307">
        <v>120</v>
      </c>
      <c r="Y23" s="296">
        <v>120</v>
      </c>
    </row>
    <row r="24" spans="1:25" ht="15" customHeight="1" thickBot="1" x14ac:dyDescent="0.3">
      <c r="A24" s="668"/>
      <c r="B24" s="315" t="s">
        <v>387</v>
      </c>
      <c r="C24" s="311">
        <f t="shared" si="1"/>
        <v>1506</v>
      </c>
      <c r="D24" s="117">
        <f t="shared" si="2"/>
        <v>2008</v>
      </c>
      <c r="E24" s="117">
        <f t="shared" si="3"/>
        <v>2510</v>
      </c>
      <c r="F24" s="117">
        <f t="shared" si="4"/>
        <v>3012</v>
      </c>
      <c r="G24" s="117">
        <f t="shared" si="5"/>
        <v>3514</v>
      </c>
      <c r="H24" s="117">
        <f>J24*0.8</f>
        <v>4016</v>
      </c>
      <c r="I24" s="117">
        <f>J24*0.9</f>
        <v>4518</v>
      </c>
      <c r="J24" s="120">
        <v>5020</v>
      </c>
      <c r="K24" s="117">
        <f>J24*1.1</f>
        <v>5522</v>
      </c>
      <c r="L24" s="117">
        <f>J24*1.2</f>
        <v>6024</v>
      </c>
      <c r="M24" s="117">
        <f t="shared" ref="M24:R24" si="19">K24*1.2</f>
        <v>6626.4</v>
      </c>
      <c r="N24" s="117">
        <f t="shared" si="19"/>
        <v>7228.8</v>
      </c>
      <c r="O24" s="117">
        <f t="shared" si="19"/>
        <v>7951.6799999999994</v>
      </c>
      <c r="P24" s="117">
        <f t="shared" si="19"/>
        <v>8674.56</v>
      </c>
      <c r="Q24" s="117">
        <f t="shared" si="19"/>
        <v>9542.0159999999996</v>
      </c>
      <c r="R24" s="117">
        <f t="shared" si="19"/>
        <v>10409.472</v>
      </c>
      <c r="S24" s="117"/>
      <c r="T24" s="117"/>
      <c r="U24" s="117"/>
      <c r="V24" s="117"/>
      <c r="W24" s="303"/>
      <c r="X24" s="308">
        <v>120</v>
      </c>
      <c r="Y24" s="300">
        <v>180</v>
      </c>
    </row>
    <row r="25" spans="1:25" ht="15.75" x14ac:dyDescent="0.25">
      <c r="A25" s="22"/>
      <c r="B25" s="23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9"/>
      <c r="T25" s="19"/>
    </row>
    <row r="26" spans="1:25" ht="15.75" x14ac:dyDescent="0.25">
      <c r="A26" s="663" t="s">
        <v>27</v>
      </c>
      <c r="B26" s="663"/>
      <c r="C26" s="663"/>
      <c r="D26" s="663"/>
      <c r="E26" s="663"/>
      <c r="F26" s="663"/>
      <c r="G26" s="663"/>
      <c r="H26" s="663"/>
      <c r="I26" s="663"/>
      <c r="J26" s="663"/>
      <c r="K26" s="663"/>
      <c r="L26" s="663"/>
      <c r="M26" s="663"/>
      <c r="N26" s="663"/>
      <c r="O26" s="663"/>
      <c r="P26" s="663"/>
      <c r="Q26" s="663"/>
      <c r="R26" s="11"/>
      <c r="S26" s="19"/>
      <c r="T26" s="19"/>
    </row>
    <row r="27" spans="1:25" ht="15.75" x14ac:dyDescent="0.25">
      <c r="A27" s="669" t="s">
        <v>28</v>
      </c>
      <c r="B27" s="669"/>
      <c r="C27" s="669"/>
      <c r="D27" s="669"/>
      <c r="E27" s="669"/>
      <c r="F27" s="669"/>
      <c r="G27" s="669"/>
      <c r="H27" s="669"/>
      <c r="I27" s="669"/>
      <c r="J27" s="669"/>
      <c r="K27" s="669"/>
      <c r="L27" s="669"/>
      <c r="M27" s="669"/>
      <c r="N27" s="669"/>
      <c r="O27" s="669"/>
      <c r="P27" s="669"/>
      <c r="Q27" s="669"/>
      <c r="R27" s="11"/>
      <c r="S27" s="19"/>
      <c r="T27" s="19"/>
    </row>
    <row r="28" spans="1:25" ht="15.75" x14ac:dyDescent="0.25">
      <c r="A28" s="674" t="s">
        <v>29</v>
      </c>
      <c r="B28" s="674"/>
      <c r="C28" s="674"/>
      <c r="D28" s="674"/>
      <c r="E28" s="674"/>
      <c r="F28" s="674"/>
      <c r="G28" s="674"/>
      <c r="H28" s="674"/>
      <c r="I28" s="674"/>
      <c r="J28" s="674"/>
      <c r="K28" s="674"/>
      <c r="L28" s="674"/>
      <c r="M28" s="674"/>
      <c r="N28" s="674"/>
      <c r="O28" s="674"/>
      <c r="P28" s="674"/>
      <c r="Q28" s="674"/>
      <c r="R28" s="11"/>
      <c r="S28" s="19"/>
      <c r="T28" s="19"/>
    </row>
    <row r="29" spans="1:25" ht="15.75" x14ac:dyDescent="0.25">
      <c r="A29" s="675" t="s">
        <v>30</v>
      </c>
      <c r="B29" s="675"/>
      <c r="C29" s="675"/>
      <c r="D29" s="675"/>
      <c r="E29" s="675"/>
      <c r="F29" s="675"/>
      <c r="G29" s="675"/>
      <c r="H29" s="675"/>
      <c r="I29" s="675"/>
      <c r="J29" s="675"/>
      <c r="K29" s="675"/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4"/>
      <c r="W29" s="24"/>
      <c r="X29" s="24"/>
    </row>
    <row r="30" spans="1:25" ht="15.75" x14ac:dyDescent="0.25">
      <c r="A30" s="662" t="s">
        <v>31</v>
      </c>
      <c r="B30" s="662"/>
      <c r="C30" s="662"/>
      <c r="D30" s="662"/>
      <c r="E30" s="662"/>
      <c r="F30" s="662"/>
      <c r="G30" s="662"/>
      <c r="H30" s="662"/>
      <c r="I30" s="662"/>
      <c r="J30" s="662"/>
      <c r="K30" s="662"/>
      <c r="L30" s="662"/>
      <c r="M30" s="662"/>
      <c r="N30" s="662"/>
      <c r="O30" s="662"/>
      <c r="P30" s="662"/>
      <c r="Q30" s="662"/>
      <c r="R30" s="662"/>
      <c r="S30" s="662"/>
      <c r="T30" s="662"/>
      <c r="U30" s="662"/>
    </row>
    <row r="31" spans="1:25" x14ac:dyDescent="0.25">
      <c r="A31" t="s">
        <v>403</v>
      </c>
    </row>
    <row r="33" spans="1:2" ht="21" x14ac:dyDescent="0.35">
      <c r="A33" s="63" t="s">
        <v>16</v>
      </c>
    </row>
    <row r="34" spans="1:2" ht="21" x14ac:dyDescent="0.35">
      <c r="B34" s="374" t="s">
        <v>402</v>
      </c>
    </row>
  </sheetData>
  <mergeCells count="15">
    <mergeCell ref="A30:U30"/>
    <mergeCell ref="A26:Q26"/>
    <mergeCell ref="A1:V1"/>
    <mergeCell ref="U2:V2"/>
    <mergeCell ref="B3:R3"/>
    <mergeCell ref="A4:A5"/>
    <mergeCell ref="B4:B5"/>
    <mergeCell ref="A7:A11"/>
    <mergeCell ref="A27:Q27"/>
    <mergeCell ref="A12:A16"/>
    <mergeCell ref="A17:A20"/>
    <mergeCell ref="A21:A24"/>
    <mergeCell ref="C4:W4"/>
    <mergeCell ref="A28:Q28"/>
    <mergeCell ref="A29:K29"/>
  </mergeCells>
  <pageMargins left="0.25" right="0.25" top="0.75" bottom="0.75" header="0.3" footer="0.3"/>
  <pageSetup paperSize="9" scale="68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38"/>
  <sheetViews>
    <sheetView workbookViewId="0">
      <selection activeCell="L29" sqref="L29"/>
    </sheetView>
  </sheetViews>
  <sheetFormatPr defaultRowHeight="15" x14ac:dyDescent="0.25"/>
  <cols>
    <col min="1" max="1" width="5.7109375" customWidth="1"/>
    <col min="2" max="2" width="19" customWidth="1"/>
    <col min="3" max="20" width="7.140625" customWidth="1"/>
    <col min="21" max="21" width="14.42578125" customWidth="1"/>
    <col min="22" max="22" width="13.85546875" customWidth="1"/>
  </cols>
  <sheetData>
    <row r="1" spans="1:22" ht="18" x14ac:dyDescent="0.25">
      <c r="A1" s="527" t="s">
        <v>128</v>
      </c>
      <c r="B1" s="527"/>
      <c r="C1" s="527"/>
      <c r="D1" s="527"/>
      <c r="E1" s="527"/>
      <c r="F1" s="527"/>
      <c r="G1" s="527"/>
      <c r="H1" s="527"/>
      <c r="I1" s="527"/>
      <c r="J1" s="527"/>
      <c r="K1" s="527"/>
      <c r="L1" s="527"/>
      <c r="M1" s="527"/>
      <c r="N1" s="527"/>
      <c r="O1" s="527"/>
      <c r="P1" s="527"/>
      <c r="Q1" s="527"/>
      <c r="R1" s="527"/>
      <c r="S1" s="527"/>
      <c r="T1" s="527"/>
    </row>
    <row r="3" spans="1:22" ht="16.5" thickBot="1" x14ac:dyDescent="0.3">
      <c r="A3" s="678" t="s">
        <v>135</v>
      </c>
      <c r="B3" s="678"/>
      <c r="C3" s="678"/>
      <c r="D3" s="678"/>
      <c r="E3" s="678"/>
      <c r="F3" s="678"/>
      <c r="G3" s="678"/>
      <c r="H3" s="678"/>
      <c r="I3" s="678"/>
      <c r="J3" s="678"/>
      <c r="K3" s="678"/>
      <c r="L3" s="678"/>
      <c r="M3" s="678"/>
      <c r="N3" s="678"/>
      <c r="O3" s="678"/>
      <c r="P3" s="678"/>
      <c r="Q3" s="678"/>
      <c r="R3" s="678"/>
      <c r="S3" s="678"/>
      <c r="T3" s="246"/>
    </row>
    <row r="4" spans="1:22" ht="16.5" thickBot="1" x14ac:dyDescent="0.3">
      <c r="A4" s="565"/>
      <c r="B4" s="532" t="s">
        <v>24</v>
      </c>
      <c r="C4" s="679" t="s">
        <v>25</v>
      </c>
      <c r="D4" s="680"/>
      <c r="E4" s="680"/>
      <c r="F4" s="680"/>
      <c r="G4" s="680"/>
      <c r="H4" s="680"/>
      <c r="I4" s="680"/>
      <c r="J4" s="680"/>
      <c r="K4" s="680"/>
      <c r="L4" s="680"/>
      <c r="M4" s="680"/>
      <c r="N4" s="680"/>
      <c r="O4" s="680"/>
      <c r="P4" s="680"/>
      <c r="Q4" s="680"/>
      <c r="R4" s="680"/>
      <c r="S4" s="680"/>
      <c r="T4" s="681"/>
    </row>
    <row r="5" spans="1:22" ht="30.75" thickBot="1" x14ac:dyDescent="0.3">
      <c r="A5" s="664"/>
      <c r="B5" s="665"/>
      <c r="C5" s="289">
        <v>0.3</v>
      </c>
      <c r="D5" s="290">
        <v>0.4</v>
      </c>
      <c r="E5" s="290">
        <v>0.5</v>
      </c>
      <c r="F5" s="290">
        <v>0.6</v>
      </c>
      <c r="G5" s="290">
        <v>0.7</v>
      </c>
      <c r="H5" s="290">
        <v>0.8</v>
      </c>
      <c r="I5" s="290">
        <v>0.9</v>
      </c>
      <c r="J5" s="290">
        <v>1</v>
      </c>
      <c r="K5" s="290">
        <v>1.1000000000000001</v>
      </c>
      <c r="L5" s="290">
        <v>1.2</v>
      </c>
      <c r="M5" s="291">
        <v>1.3</v>
      </c>
      <c r="N5" s="291">
        <v>1.4</v>
      </c>
      <c r="O5" s="291">
        <v>1.5</v>
      </c>
      <c r="P5" s="291">
        <v>1.6</v>
      </c>
      <c r="Q5" s="291">
        <v>1.7</v>
      </c>
      <c r="R5" s="291">
        <v>1.8</v>
      </c>
      <c r="S5" s="291">
        <v>1.9</v>
      </c>
      <c r="T5" s="291">
        <v>2</v>
      </c>
      <c r="U5" s="335" t="s">
        <v>388</v>
      </c>
      <c r="V5" s="288" t="s">
        <v>389</v>
      </c>
    </row>
    <row r="6" spans="1:22" ht="15.75" thickBot="1" x14ac:dyDescent="0.3">
      <c r="A6" s="318">
        <v>0</v>
      </c>
      <c r="B6" s="312" t="s">
        <v>383</v>
      </c>
      <c r="C6" s="309">
        <f>J6*0.3</f>
        <v>638.69999999999993</v>
      </c>
      <c r="D6" s="118">
        <f>J6*0.4</f>
        <v>851.6</v>
      </c>
      <c r="E6" s="118">
        <f>J6*0.5</f>
        <v>1064.5</v>
      </c>
      <c r="F6" s="118">
        <f>J6*0.6</f>
        <v>1277.3999999999999</v>
      </c>
      <c r="G6" s="118">
        <f>J6*0.7</f>
        <v>1490.3</v>
      </c>
      <c r="H6" s="118">
        <f>J6*0.8</f>
        <v>1703.2</v>
      </c>
      <c r="I6" s="118">
        <f>J6*0.9</f>
        <v>1916.1000000000001</v>
      </c>
      <c r="J6" s="118">
        <v>2129</v>
      </c>
      <c r="K6" s="118">
        <f>J6*1.1</f>
        <v>2341.9</v>
      </c>
      <c r="L6" s="118">
        <f>J6*1.2</f>
        <v>2554.7999999999997</v>
      </c>
      <c r="M6" s="118">
        <f>J6*1.3</f>
        <v>2767.7000000000003</v>
      </c>
      <c r="N6" s="118">
        <f>J6*1.4</f>
        <v>2980.6</v>
      </c>
      <c r="O6" s="118">
        <f>J6*1.5</f>
        <v>3193.5</v>
      </c>
      <c r="P6" s="118">
        <f t="shared" ref="P6:P20" si="0">J6*1.6</f>
        <v>3406.4</v>
      </c>
      <c r="Q6" s="118">
        <f>J6*1.7</f>
        <v>3619.2999999999997</v>
      </c>
      <c r="R6" s="118">
        <f>J6*1.8</f>
        <v>3832.2000000000003</v>
      </c>
      <c r="S6" s="118">
        <f>J6*1.9</f>
        <v>4045.1</v>
      </c>
      <c r="T6" s="118">
        <f>J6*2</f>
        <v>4258</v>
      </c>
      <c r="U6" s="327">
        <v>120</v>
      </c>
      <c r="V6" s="328">
        <v>200</v>
      </c>
    </row>
    <row r="7" spans="1:22" ht="15" customHeight="1" thickBot="1" x14ac:dyDescent="0.3">
      <c r="A7" s="666">
        <v>1</v>
      </c>
      <c r="B7" s="313" t="s">
        <v>196</v>
      </c>
      <c r="C7" s="310">
        <f t="shared" ref="C7:C24" si="1">J7*0.3</f>
        <v>775.8</v>
      </c>
      <c r="D7" s="120">
        <f t="shared" ref="D7:D24" si="2">J7*0.4</f>
        <v>1034.4000000000001</v>
      </c>
      <c r="E7" s="120">
        <f t="shared" ref="E7:E24" si="3">J7*0.5</f>
        <v>1293</v>
      </c>
      <c r="F7" s="120">
        <f t="shared" ref="F7:F24" si="4">J7*0.6</f>
        <v>1551.6</v>
      </c>
      <c r="G7" s="120">
        <f t="shared" ref="G7:G24" si="5">J7*0.7</f>
        <v>1810.1999999999998</v>
      </c>
      <c r="H7" s="120">
        <f t="shared" ref="H7:H24" si="6">J7*0.8</f>
        <v>2068.8000000000002</v>
      </c>
      <c r="I7" s="120">
        <f t="shared" ref="I7:I24" si="7">J7*0.9</f>
        <v>2327.4</v>
      </c>
      <c r="J7" s="120">
        <v>2586</v>
      </c>
      <c r="K7" s="120">
        <f t="shared" ref="K7:K24" si="8">J7*1.1</f>
        <v>2844.6000000000004</v>
      </c>
      <c r="L7" s="120">
        <f t="shared" ref="L7:L24" si="9">J7*1.2</f>
        <v>3103.2</v>
      </c>
      <c r="M7" s="120">
        <f t="shared" ref="M7:M22" si="10">J7*1.3</f>
        <v>3361.8</v>
      </c>
      <c r="N7" s="120">
        <f t="shared" ref="N7:N22" si="11">J7*1.4</f>
        <v>3620.3999999999996</v>
      </c>
      <c r="O7" s="120"/>
      <c r="P7" s="120"/>
      <c r="Q7" s="120"/>
      <c r="R7" s="120"/>
      <c r="S7" s="120"/>
      <c r="T7" s="120"/>
      <c r="U7" s="329">
        <v>120</v>
      </c>
      <c r="V7" s="330">
        <v>140</v>
      </c>
    </row>
    <row r="8" spans="1:22" ht="15" customHeight="1" thickBot="1" x14ac:dyDescent="0.3">
      <c r="A8" s="667"/>
      <c r="B8" s="314" t="s">
        <v>197</v>
      </c>
      <c r="C8" s="237">
        <f t="shared" si="1"/>
        <v>775.8</v>
      </c>
      <c r="D8" s="244">
        <f t="shared" si="2"/>
        <v>1034.4000000000001</v>
      </c>
      <c r="E8" s="244">
        <f t="shared" si="3"/>
        <v>1293</v>
      </c>
      <c r="F8" s="244">
        <f t="shared" si="4"/>
        <v>1551.6</v>
      </c>
      <c r="G8" s="244">
        <f t="shared" si="5"/>
        <v>1810.1999999999998</v>
      </c>
      <c r="H8" s="244">
        <f t="shared" si="6"/>
        <v>2068.8000000000002</v>
      </c>
      <c r="I8" s="244">
        <f t="shared" si="7"/>
        <v>2327.4</v>
      </c>
      <c r="J8" s="120">
        <v>2586</v>
      </c>
      <c r="K8" s="244">
        <f t="shared" si="8"/>
        <v>2844.6000000000004</v>
      </c>
      <c r="L8" s="244">
        <f t="shared" si="9"/>
        <v>3103.2</v>
      </c>
      <c r="M8" s="244">
        <f t="shared" si="10"/>
        <v>3361.8</v>
      </c>
      <c r="N8" s="244">
        <f t="shared" si="11"/>
        <v>3620.3999999999996</v>
      </c>
      <c r="O8" s="244"/>
      <c r="P8" s="244"/>
      <c r="Q8" s="244"/>
      <c r="R8" s="244"/>
      <c r="S8" s="244"/>
      <c r="T8" s="244"/>
      <c r="U8" s="320">
        <v>120</v>
      </c>
      <c r="V8" s="322">
        <v>140</v>
      </c>
    </row>
    <row r="9" spans="1:22" ht="15" customHeight="1" thickBot="1" x14ac:dyDescent="0.3">
      <c r="A9" s="667"/>
      <c r="B9" s="314" t="s">
        <v>198</v>
      </c>
      <c r="C9" s="237">
        <f t="shared" si="1"/>
        <v>775.8</v>
      </c>
      <c r="D9" s="244">
        <f t="shared" si="2"/>
        <v>1034.4000000000001</v>
      </c>
      <c r="E9" s="244">
        <f t="shared" si="3"/>
        <v>1293</v>
      </c>
      <c r="F9" s="244">
        <f t="shared" si="4"/>
        <v>1551.6</v>
      </c>
      <c r="G9" s="244">
        <f t="shared" si="5"/>
        <v>1810.1999999999998</v>
      </c>
      <c r="H9" s="244">
        <f t="shared" si="6"/>
        <v>2068.8000000000002</v>
      </c>
      <c r="I9" s="244">
        <f t="shared" si="7"/>
        <v>2327.4</v>
      </c>
      <c r="J9" s="120">
        <v>2586</v>
      </c>
      <c r="K9" s="244">
        <f t="shared" si="8"/>
        <v>2844.6000000000004</v>
      </c>
      <c r="L9" s="244">
        <f t="shared" si="9"/>
        <v>3103.2</v>
      </c>
      <c r="M9" s="244">
        <f t="shared" si="10"/>
        <v>3361.8</v>
      </c>
      <c r="N9" s="244">
        <f t="shared" si="11"/>
        <v>3620.3999999999996</v>
      </c>
      <c r="O9" s="244"/>
      <c r="P9" s="244"/>
      <c r="Q9" s="244"/>
      <c r="R9" s="244"/>
      <c r="S9" s="244"/>
      <c r="T9" s="244"/>
      <c r="U9" s="320">
        <v>120</v>
      </c>
      <c r="V9" s="322">
        <v>135</v>
      </c>
    </row>
    <row r="10" spans="1:22" ht="15" customHeight="1" thickBot="1" x14ac:dyDescent="0.3">
      <c r="A10" s="667"/>
      <c r="B10" s="314" t="s">
        <v>199</v>
      </c>
      <c r="C10" s="237">
        <f t="shared" si="1"/>
        <v>775.8</v>
      </c>
      <c r="D10" s="244">
        <f t="shared" si="2"/>
        <v>1034.4000000000001</v>
      </c>
      <c r="E10" s="244">
        <f t="shared" si="3"/>
        <v>1293</v>
      </c>
      <c r="F10" s="244">
        <f t="shared" si="4"/>
        <v>1551.6</v>
      </c>
      <c r="G10" s="244">
        <f t="shared" si="5"/>
        <v>1810.1999999999998</v>
      </c>
      <c r="H10" s="244">
        <f t="shared" si="6"/>
        <v>2068.8000000000002</v>
      </c>
      <c r="I10" s="244">
        <f t="shared" si="7"/>
        <v>2327.4</v>
      </c>
      <c r="J10" s="120">
        <v>2586</v>
      </c>
      <c r="K10" s="244">
        <f t="shared" si="8"/>
        <v>2844.6000000000004</v>
      </c>
      <c r="L10" s="244">
        <f t="shared" si="9"/>
        <v>3103.2</v>
      </c>
      <c r="M10" s="244">
        <f t="shared" si="10"/>
        <v>3361.8</v>
      </c>
      <c r="N10" s="244">
        <f t="shared" si="11"/>
        <v>3620.3999999999996</v>
      </c>
      <c r="O10" s="244">
        <f t="shared" ref="O10:O20" si="12">J10*1.5</f>
        <v>3879</v>
      </c>
      <c r="P10" s="244">
        <f t="shared" si="0"/>
        <v>4137.6000000000004</v>
      </c>
      <c r="Q10" s="244">
        <f t="shared" ref="Q10:Q20" si="13">J10*1.7</f>
        <v>4396.2</v>
      </c>
      <c r="R10" s="244">
        <f t="shared" ref="R10:R20" si="14">J10*1.8</f>
        <v>4654.8</v>
      </c>
      <c r="S10" s="244">
        <f t="shared" ref="S10:S20" si="15">J10*1.9</f>
        <v>4913.3999999999996</v>
      </c>
      <c r="T10" s="244"/>
      <c r="U10" s="320">
        <v>120</v>
      </c>
      <c r="V10" s="321">
        <v>190</v>
      </c>
    </row>
    <row r="11" spans="1:22" ht="15" customHeight="1" thickBot="1" x14ac:dyDescent="0.3">
      <c r="A11" s="668"/>
      <c r="B11" s="315" t="s">
        <v>200</v>
      </c>
      <c r="C11" s="311">
        <f t="shared" si="1"/>
        <v>775.8</v>
      </c>
      <c r="D11" s="117">
        <f t="shared" si="2"/>
        <v>1034.4000000000001</v>
      </c>
      <c r="E11" s="117">
        <f t="shared" si="3"/>
        <v>1293</v>
      </c>
      <c r="F11" s="117">
        <f t="shared" si="4"/>
        <v>1551.6</v>
      </c>
      <c r="G11" s="117">
        <f t="shared" si="5"/>
        <v>1810.1999999999998</v>
      </c>
      <c r="H11" s="117">
        <f t="shared" si="6"/>
        <v>2068.8000000000002</v>
      </c>
      <c r="I11" s="117">
        <f t="shared" si="7"/>
        <v>2327.4</v>
      </c>
      <c r="J11" s="120">
        <v>2586</v>
      </c>
      <c r="K11" s="117">
        <f t="shared" si="8"/>
        <v>2844.6000000000004</v>
      </c>
      <c r="L11" s="117">
        <f t="shared" si="9"/>
        <v>3103.2</v>
      </c>
      <c r="M11" s="117">
        <f t="shared" si="10"/>
        <v>3361.8</v>
      </c>
      <c r="N11" s="117">
        <f t="shared" si="11"/>
        <v>3620.3999999999996</v>
      </c>
      <c r="O11" s="117"/>
      <c r="P11" s="117"/>
      <c r="Q11" s="117"/>
      <c r="R11" s="117"/>
      <c r="S11" s="117"/>
      <c r="T11" s="117"/>
      <c r="U11" s="325">
        <v>120</v>
      </c>
      <c r="V11" s="331">
        <v>135</v>
      </c>
    </row>
    <row r="12" spans="1:22" ht="15" customHeight="1" thickBot="1" x14ac:dyDescent="0.3">
      <c r="A12" s="666">
        <v>2</v>
      </c>
      <c r="B12" s="313" t="s">
        <v>201</v>
      </c>
      <c r="C12" s="310">
        <f t="shared" si="1"/>
        <v>1147.8</v>
      </c>
      <c r="D12" s="120">
        <f t="shared" si="2"/>
        <v>1530.4</v>
      </c>
      <c r="E12" s="120">
        <f t="shared" si="3"/>
        <v>1913</v>
      </c>
      <c r="F12" s="120">
        <f t="shared" si="4"/>
        <v>2295.6</v>
      </c>
      <c r="G12" s="120">
        <f t="shared" si="5"/>
        <v>2678.2</v>
      </c>
      <c r="H12" s="120">
        <f t="shared" si="6"/>
        <v>3060.8</v>
      </c>
      <c r="I12" s="120">
        <f t="shared" si="7"/>
        <v>3443.4</v>
      </c>
      <c r="J12" s="120">
        <v>3826</v>
      </c>
      <c r="K12" s="120">
        <f t="shared" si="8"/>
        <v>4208.6000000000004</v>
      </c>
      <c r="L12" s="120">
        <f t="shared" si="9"/>
        <v>4591.2</v>
      </c>
      <c r="M12" s="120">
        <f t="shared" si="10"/>
        <v>4973.8</v>
      </c>
      <c r="N12" s="120">
        <f t="shared" si="11"/>
        <v>5356.4</v>
      </c>
      <c r="O12" s="120"/>
      <c r="P12" s="120"/>
      <c r="Q12" s="120"/>
      <c r="R12" s="120"/>
      <c r="S12" s="120"/>
      <c r="T12" s="120"/>
      <c r="U12" s="329">
        <v>120</v>
      </c>
      <c r="V12" s="332">
        <v>140</v>
      </c>
    </row>
    <row r="13" spans="1:22" ht="15" customHeight="1" thickBot="1" x14ac:dyDescent="0.3">
      <c r="A13" s="667"/>
      <c r="B13" s="314" t="s">
        <v>202</v>
      </c>
      <c r="C13" s="237">
        <f t="shared" si="1"/>
        <v>1147.8</v>
      </c>
      <c r="D13" s="244">
        <f t="shared" si="2"/>
        <v>1530.4</v>
      </c>
      <c r="E13" s="244">
        <f t="shared" si="3"/>
        <v>1913</v>
      </c>
      <c r="F13" s="244">
        <f t="shared" si="4"/>
        <v>2295.6</v>
      </c>
      <c r="G13" s="244">
        <f t="shared" si="5"/>
        <v>2678.2</v>
      </c>
      <c r="H13" s="244">
        <f t="shared" si="6"/>
        <v>3060.8</v>
      </c>
      <c r="I13" s="244">
        <f t="shared" si="7"/>
        <v>3443.4</v>
      </c>
      <c r="J13" s="120">
        <v>3826</v>
      </c>
      <c r="K13" s="244">
        <f t="shared" si="8"/>
        <v>4208.6000000000004</v>
      </c>
      <c r="L13" s="244">
        <f t="shared" si="9"/>
        <v>4591.2</v>
      </c>
      <c r="M13" s="244">
        <f>J13*1.3</f>
        <v>4973.8</v>
      </c>
      <c r="N13" s="244">
        <f t="shared" si="11"/>
        <v>5356.4</v>
      </c>
      <c r="O13" s="244">
        <f t="shared" si="12"/>
        <v>5739</v>
      </c>
      <c r="P13" s="244">
        <f t="shared" si="0"/>
        <v>6121.6</v>
      </c>
      <c r="Q13" s="244">
        <f t="shared" si="13"/>
        <v>6504.2</v>
      </c>
      <c r="R13" s="244">
        <f t="shared" si="14"/>
        <v>6886.8</v>
      </c>
      <c r="S13" s="244">
        <f t="shared" si="15"/>
        <v>7269.4</v>
      </c>
      <c r="T13" s="244">
        <f t="shared" ref="T13:T19" si="16">J13*2</f>
        <v>7652</v>
      </c>
      <c r="U13" s="320">
        <v>120</v>
      </c>
      <c r="V13" s="321">
        <v>200</v>
      </c>
    </row>
    <row r="14" spans="1:22" ht="15" customHeight="1" thickBot="1" x14ac:dyDescent="0.3">
      <c r="A14" s="667"/>
      <c r="B14" s="314" t="s">
        <v>384</v>
      </c>
      <c r="C14" s="237">
        <f t="shared" si="1"/>
        <v>1147.8</v>
      </c>
      <c r="D14" s="244">
        <f t="shared" si="2"/>
        <v>1530.4</v>
      </c>
      <c r="E14" s="244">
        <f t="shared" si="3"/>
        <v>1913</v>
      </c>
      <c r="F14" s="244">
        <f t="shared" si="4"/>
        <v>2295.6</v>
      </c>
      <c r="G14" s="244">
        <f t="shared" si="5"/>
        <v>2678.2</v>
      </c>
      <c r="H14" s="244">
        <f t="shared" si="6"/>
        <v>3060.8</v>
      </c>
      <c r="I14" s="244">
        <f t="shared" si="7"/>
        <v>3443.4</v>
      </c>
      <c r="J14" s="120">
        <v>3826</v>
      </c>
      <c r="K14" s="244">
        <f t="shared" si="8"/>
        <v>4208.6000000000004</v>
      </c>
      <c r="L14" s="244">
        <f t="shared" si="9"/>
        <v>4591.2</v>
      </c>
      <c r="M14" s="244">
        <f t="shared" si="10"/>
        <v>4973.8</v>
      </c>
      <c r="N14" s="244"/>
      <c r="O14" s="244"/>
      <c r="P14" s="244"/>
      <c r="Q14" s="244"/>
      <c r="R14" s="244"/>
      <c r="S14" s="244"/>
      <c r="T14" s="244"/>
      <c r="U14" s="320">
        <v>120</v>
      </c>
      <c r="V14" s="322">
        <v>130</v>
      </c>
    </row>
    <row r="15" spans="1:22" ht="15" customHeight="1" thickBot="1" x14ac:dyDescent="0.3">
      <c r="A15" s="667"/>
      <c r="B15" s="314" t="s">
        <v>203</v>
      </c>
      <c r="C15" s="237">
        <f t="shared" si="1"/>
        <v>1147.8</v>
      </c>
      <c r="D15" s="244">
        <f t="shared" si="2"/>
        <v>1530.4</v>
      </c>
      <c r="E15" s="244">
        <f t="shared" si="3"/>
        <v>1913</v>
      </c>
      <c r="F15" s="244">
        <f t="shared" si="4"/>
        <v>2295.6</v>
      </c>
      <c r="G15" s="244">
        <f t="shared" si="5"/>
        <v>2678.2</v>
      </c>
      <c r="H15" s="244">
        <f t="shared" si="6"/>
        <v>3060.8</v>
      </c>
      <c r="I15" s="244">
        <f t="shared" si="7"/>
        <v>3443.4</v>
      </c>
      <c r="J15" s="120">
        <v>3826</v>
      </c>
      <c r="K15" s="244">
        <f t="shared" si="8"/>
        <v>4208.6000000000004</v>
      </c>
      <c r="L15" s="244">
        <f t="shared" si="9"/>
        <v>4591.2</v>
      </c>
      <c r="M15" s="244">
        <f t="shared" si="10"/>
        <v>4973.8</v>
      </c>
      <c r="N15" s="244">
        <f t="shared" si="11"/>
        <v>5356.4</v>
      </c>
      <c r="O15" s="244">
        <f t="shared" si="12"/>
        <v>5739</v>
      </c>
      <c r="P15" s="244">
        <f t="shared" si="0"/>
        <v>6121.6</v>
      </c>
      <c r="Q15" s="244">
        <f t="shared" si="13"/>
        <v>6504.2</v>
      </c>
      <c r="R15" s="244">
        <f t="shared" si="14"/>
        <v>6886.8</v>
      </c>
      <c r="S15" s="244">
        <f t="shared" si="15"/>
        <v>7269.4</v>
      </c>
      <c r="T15" s="244">
        <f t="shared" si="16"/>
        <v>7652</v>
      </c>
      <c r="U15" s="320">
        <v>120</v>
      </c>
      <c r="V15" s="321">
        <v>200</v>
      </c>
    </row>
    <row r="16" spans="1:22" ht="15" customHeight="1" thickBot="1" x14ac:dyDescent="0.3">
      <c r="A16" s="668"/>
      <c r="B16" s="315" t="s">
        <v>204</v>
      </c>
      <c r="C16" s="311">
        <f t="shared" si="1"/>
        <v>1147.8</v>
      </c>
      <c r="D16" s="117">
        <f t="shared" si="2"/>
        <v>1530.4</v>
      </c>
      <c r="E16" s="117">
        <f t="shared" si="3"/>
        <v>1913</v>
      </c>
      <c r="F16" s="117">
        <f t="shared" si="4"/>
        <v>2295.6</v>
      </c>
      <c r="G16" s="117">
        <f t="shared" si="5"/>
        <v>2678.2</v>
      </c>
      <c r="H16" s="117">
        <f t="shared" si="6"/>
        <v>3060.8</v>
      </c>
      <c r="I16" s="117">
        <f t="shared" si="7"/>
        <v>3443.4</v>
      </c>
      <c r="J16" s="120">
        <v>3826</v>
      </c>
      <c r="K16" s="117">
        <f t="shared" si="8"/>
        <v>4208.6000000000004</v>
      </c>
      <c r="L16" s="117">
        <f t="shared" si="9"/>
        <v>4591.2</v>
      </c>
      <c r="M16" s="117">
        <f t="shared" si="10"/>
        <v>4973.8</v>
      </c>
      <c r="N16" s="117">
        <f t="shared" si="11"/>
        <v>5356.4</v>
      </c>
      <c r="O16" s="117"/>
      <c r="P16" s="117"/>
      <c r="Q16" s="117"/>
      <c r="R16" s="117"/>
      <c r="S16" s="117"/>
      <c r="T16" s="117"/>
      <c r="U16" s="325">
        <v>120</v>
      </c>
      <c r="V16" s="333">
        <v>140</v>
      </c>
    </row>
    <row r="17" spans="1:22" ht="15" customHeight="1" x14ac:dyDescent="0.25">
      <c r="A17" s="670">
        <v>3</v>
      </c>
      <c r="B17" s="316" t="s">
        <v>385</v>
      </c>
      <c r="C17" s="310"/>
      <c r="D17" s="120"/>
      <c r="E17" s="120"/>
      <c r="F17" s="120"/>
      <c r="G17" s="120"/>
      <c r="H17" s="120"/>
      <c r="I17" s="120"/>
      <c r="J17" s="120"/>
      <c r="K17" s="120"/>
      <c r="L17" s="120"/>
      <c r="M17" s="120"/>
      <c r="N17" s="120"/>
      <c r="O17" s="120"/>
      <c r="P17" s="120"/>
      <c r="Q17" s="120"/>
      <c r="R17" s="120"/>
      <c r="S17" s="120"/>
      <c r="T17" s="120"/>
      <c r="U17" s="676" t="s">
        <v>390</v>
      </c>
      <c r="V17" s="677"/>
    </row>
    <row r="18" spans="1:22" ht="15.75" customHeight="1" x14ac:dyDescent="0.25">
      <c r="A18" s="667"/>
      <c r="B18" s="314" t="s">
        <v>205</v>
      </c>
      <c r="C18" s="237">
        <f t="shared" si="1"/>
        <v>1387.2</v>
      </c>
      <c r="D18" s="244">
        <f t="shared" si="2"/>
        <v>1849.6000000000001</v>
      </c>
      <c r="E18" s="244">
        <f t="shared" si="3"/>
        <v>2312</v>
      </c>
      <c r="F18" s="244">
        <f t="shared" si="4"/>
        <v>2774.4</v>
      </c>
      <c r="G18" s="244">
        <f t="shared" si="5"/>
        <v>3236.7999999999997</v>
      </c>
      <c r="H18" s="244">
        <f t="shared" si="6"/>
        <v>3699.2000000000003</v>
      </c>
      <c r="I18" s="244">
        <f t="shared" si="7"/>
        <v>4161.6000000000004</v>
      </c>
      <c r="J18" s="244">
        <v>4624</v>
      </c>
      <c r="K18" s="244">
        <f t="shared" si="8"/>
        <v>5086.4000000000005</v>
      </c>
      <c r="L18" s="244">
        <f t="shared" si="9"/>
        <v>5548.8</v>
      </c>
      <c r="M18" s="244">
        <f t="shared" si="10"/>
        <v>6011.2</v>
      </c>
      <c r="N18" s="244">
        <f t="shared" si="11"/>
        <v>6473.5999999999995</v>
      </c>
      <c r="O18" s="244">
        <f t="shared" si="12"/>
        <v>6936</v>
      </c>
      <c r="P18" s="244">
        <f t="shared" si="0"/>
        <v>7398.4000000000005</v>
      </c>
      <c r="Q18" s="244">
        <f t="shared" si="13"/>
        <v>7860.8</v>
      </c>
      <c r="R18" s="244">
        <f t="shared" si="14"/>
        <v>8323.2000000000007</v>
      </c>
      <c r="S18" s="244"/>
      <c r="T18" s="244"/>
      <c r="U18" s="320">
        <v>120</v>
      </c>
      <c r="V18" s="323">
        <v>180</v>
      </c>
    </row>
    <row r="19" spans="1:22" ht="15.75" customHeight="1" x14ac:dyDescent="0.25">
      <c r="A19" s="667"/>
      <c r="B19" s="314" t="s">
        <v>206</v>
      </c>
      <c r="C19" s="237">
        <f t="shared" si="1"/>
        <v>1387.2</v>
      </c>
      <c r="D19" s="244">
        <f t="shared" si="2"/>
        <v>1849.6000000000001</v>
      </c>
      <c r="E19" s="244">
        <f t="shared" si="3"/>
        <v>2312</v>
      </c>
      <c r="F19" s="244">
        <f t="shared" si="4"/>
        <v>2774.4</v>
      </c>
      <c r="G19" s="244">
        <f t="shared" si="5"/>
        <v>3236.7999999999997</v>
      </c>
      <c r="H19" s="244">
        <f t="shared" si="6"/>
        <v>3699.2000000000003</v>
      </c>
      <c r="I19" s="244">
        <f t="shared" si="7"/>
        <v>4161.6000000000004</v>
      </c>
      <c r="J19" s="244">
        <v>4624</v>
      </c>
      <c r="K19" s="244">
        <f t="shared" si="8"/>
        <v>5086.4000000000005</v>
      </c>
      <c r="L19" s="244">
        <f t="shared" si="9"/>
        <v>5548.8</v>
      </c>
      <c r="M19" s="244">
        <f t="shared" si="10"/>
        <v>6011.2</v>
      </c>
      <c r="N19" s="244">
        <f t="shared" si="11"/>
        <v>6473.5999999999995</v>
      </c>
      <c r="O19" s="244">
        <f t="shared" si="12"/>
        <v>6936</v>
      </c>
      <c r="P19" s="244">
        <f t="shared" si="0"/>
        <v>7398.4000000000005</v>
      </c>
      <c r="Q19" s="244">
        <f t="shared" si="13"/>
        <v>7860.8</v>
      </c>
      <c r="R19" s="244">
        <f t="shared" si="14"/>
        <v>8323.2000000000007</v>
      </c>
      <c r="S19" s="244">
        <f t="shared" si="15"/>
        <v>8785.6</v>
      </c>
      <c r="T19" s="244">
        <f t="shared" si="16"/>
        <v>9248</v>
      </c>
      <c r="U19" s="320">
        <v>120</v>
      </c>
      <c r="V19" s="324">
        <v>200</v>
      </c>
    </row>
    <row r="20" spans="1:22" ht="15" customHeight="1" thickBot="1" x14ac:dyDescent="0.3">
      <c r="A20" s="668"/>
      <c r="B20" s="317" t="s">
        <v>207</v>
      </c>
      <c r="C20" s="311">
        <f t="shared" si="1"/>
        <v>1387.2</v>
      </c>
      <c r="D20" s="117">
        <f t="shared" si="2"/>
        <v>1849.6000000000001</v>
      </c>
      <c r="E20" s="117">
        <f t="shared" si="3"/>
        <v>2312</v>
      </c>
      <c r="F20" s="117">
        <f t="shared" si="4"/>
        <v>2774.4</v>
      </c>
      <c r="G20" s="117">
        <f t="shared" si="5"/>
        <v>3236.7999999999997</v>
      </c>
      <c r="H20" s="117">
        <f t="shared" si="6"/>
        <v>3699.2000000000003</v>
      </c>
      <c r="I20" s="117">
        <f t="shared" si="7"/>
        <v>4161.6000000000004</v>
      </c>
      <c r="J20" s="244">
        <v>4624</v>
      </c>
      <c r="K20" s="117">
        <f t="shared" si="8"/>
        <v>5086.4000000000005</v>
      </c>
      <c r="L20" s="117">
        <f t="shared" si="9"/>
        <v>5548.8</v>
      </c>
      <c r="M20" s="117">
        <f t="shared" si="10"/>
        <v>6011.2</v>
      </c>
      <c r="N20" s="117">
        <f t="shared" si="11"/>
        <v>6473.5999999999995</v>
      </c>
      <c r="O20" s="117">
        <f t="shared" si="12"/>
        <v>6936</v>
      </c>
      <c r="P20" s="117">
        <f t="shared" si="0"/>
        <v>7398.4000000000005</v>
      </c>
      <c r="Q20" s="117">
        <f t="shared" si="13"/>
        <v>7860.8</v>
      </c>
      <c r="R20" s="117">
        <f t="shared" si="14"/>
        <v>8323.2000000000007</v>
      </c>
      <c r="S20" s="117">
        <f t="shared" si="15"/>
        <v>8785.6</v>
      </c>
      <c r="T20" s="117"/>
      <c r="U20" s="325">
        <v>120</v>
      </c>
      <c r="V20" s="326">
        <v>190</v>
      </c>
    </row>
    <row r="21" spans="1:22" ht="15" customHeight="1" thickBot="1" x14ac:dyDescent="0.3">
      <c r="A21" s="666">
        <v>4</v>
      </c>
      <c r="B21" s="313" t="s">
        <v>386</v>
      </c>
      <c r="C21" s="310">
        <f t="shared" si="1"/>
        <v>1752.6</v>
      </c>
      <c r="D21" s="120">
        <f t="shared" si="2"/>
        <v>2336.8000000000002</v>
      </c>
      <c r="E21" s="120">
        <f t="shared" si="3"/>
        <v>2921</v>
      </c>
      <c r="F21" s="120">
        <f t="shared" si="4"/>
        <v>3505.2</v>
      </c>
      <c r="G21" s="120">
        <f t="shared" si="5"/>
        <v>4089.3999999999996</v>
      </c>
      <c r="H21" s="120">
        <f t="shared" si="6"/>
        <v>4673.6000000000004</v>
      </c>
      <c r="I21" s="120">
        <f t="shared" si="7"/>
        <v>5257.8</v>
      </c>
      <c r="J21" s="120">
        <v>5842</v>
      </c>
      <c r="K21" s="120">
        <f t="shared" si="8"/>
        <v>6426.2000000000007</v>
      </c>
      <c r="L21" s="120">
        <f t="shared" si="9"/>
        <v>7010.4</v>
      </c>
      <c r="M21" s="120">
        <f t="shared" si="10"/>
        <v>7594.6</v>
      </c>
      <c r="N21" s="120"/>
      <c r="O21" s="120"/>
      <c r="P21" s="120"/>
      <c r="Q21" s="120"/>
      <c r="R21" s="120"/>
      <c r="S21" s="120"/>
      <c r="T21" s="120"/>
      <c r="U21" s="329">
        <v>120</v>
      </c>
      <c r="V21" s="334">
        <v>130</v>
      </c>
    </row>
    <row r="22" spans="1:22" ht="15" customHeight="1" thickBot="1" x14ac:dyDescent="0.3">
      <c r="A22" s="667"/>
      <c r="B22" s="314" t="s">
        <v>208</v>
      </c>
      <c r="C22" s="237">
        <f t="shared" si="1"/>
        <v>1752.6</v>
      </c>
      <c r="D22" s="244">
        <f t="shared" si="2"/>
        <v>2336.8000000000002</v>
      </c>
      <c r="E22" s="244">
        <f t="shared" si="3"/>
        <v>2921</v>
      </c>
      <c r="F22" s="244">
        <f t="shared" si="4"/>
        <v>3505.2</v>
      </c>
      <c r="G22" s="244">
        <f t="shared" si="5"/>
        <v>4089.3999999999996</v>
      </c>
      <c r="H22" s="244">
        <f t="shared" si="6"/>
        <v>4673.6000000000004</v>
      </c>
      <c r="I22" s="244">
        <f t="shared" si="7"/>
        <v>5257.8</v>
      </c>
      <c r="J22" s="120">
        <v>5842</v>
      </c>
      <c r="K22" s="244">
        <f t="shared" si="8"/>
        <v>6426.2000000000007</v>
      </c>
      <c r="L22" s="244">
        <f t="shared" si="9"/>
        <v>7010.4</v>
      </c>
      <c r="M22" s="244">
        <f t="shared" si="10"/>
        <v>7594.6</v>
      </c>
      <c r="N22" s="244">
        <f t="shared" si="11"/>
        <v>8178.7999999999993</v>
      </c>
      <c r="O22" s="244"/>
      <c r="P22" s="244"/>
      <c r="Q22" s="244"/>
      <c r="R22" s="244"/>
      <c r="S22" s="244"/>
      <c r="T22" s="244"/>
      <c r="U22" s="320">
        <v>120</v>
      </c>
      <c r="V22" s="324">
        <v>135</v>
      </c>
    </row>
    <row r="23" spans="1:22" ht="15" customHeight="1" thickBot="1" x14ac:dyDescent="0.3">
      <c r="A23" s="667"/>
      <c r="B23" s="314" t="s">
        <v>209</v>
      </c>
      <c r="C23" s="237">
        <f t="shared" si="1"/>
        <v>1752.6</v>
      </c>
      <c r="D23" s="244">
        <f t="shared" si="2"/>
        <v>2336.8000000000002</v>
      </c>
      <c r="E23" s="244">
        <f t="shared" si="3"/>
        <v>2921</v>
      </c>
      <c r="F23" s="244">
        <f t="shared" si="4"/>
        <v>3505.2</v>
      </c>
      <c r="G23" s="244">
        <f t="shared" si="5"/>
        <v>4089.3999999999996</v>
      </c>
      <c r="H23" s="244">
        <f t="shared" si="6"/>
        <v>4673.6000000000004</v>
      </c>
      <c r="I23" s="244">
        <f t="shared" si="7"/>
        <v>5257.8</v>
      </c>
      <c r="J23" s="120">
        <v>5842</v>
      </c>
      <c r="K23" s="244">
        <f t="shared" si="8"/>
        <v>6426.2000000000007</v>
      </c>
      <c r="L23" s="244"/>
      <c r="M23" s="244"/>
      <c r="N23" s="244"/>
      <c r="O23" s="244"/>
      <c r="P23" s="244"/>
      <c r="Q23" s="244"/>
      <c r="R23" s="244"/>
      <c r="S23" s="244"/>
      <c r="T23" s="244"/>
      <c r="U23" s="320">
        <v>120</v>
      </c>
      <c r="V23" s="324">
        <v>105</v>
      </c>
    </row>
    <row r="24" spans="1:22" ht="15" customHeight="1" thickBot="1" x14ac:dyDescent="0.3">
      <c r="A24" s="668"/>
      <c r="B24" s="315" t="s">
        <v>387</v>
      </c>
      <c r="C24" s="311">
        <f t="shared" si="1"/>
        <v>1752.6</v>
      </c>
      <c r="D24" s="117">
        <f t="shared" si="2"/>
        <v>2336.8000000000002</v>
      </c>
      <c r="E24" s="117">
        <f t="shared" si="3"/>
        <v>2921</v>
      </c>
      <c r="F24" s="117">
        <f t="shared" si="4"/>
        <v>3505.2</v>
      </c>
      <c r="G24" s="117">
        <f t="shared" si="5"/>
        <v>4089.3999999999996</v>
      </c>
      <c r="H24" s="117">
        <f t="shared" si="6"/>
        <v>4673.6000000000004</v>
      </c>
      <c r="I24" s="117">
        <f t="shared" si="7"/>
        <v>5257.8</v>
      </c>
      <c r="J24" s="120">
        <v>5842</v>
      </c>
      <c r="K24" s="117">
        <f t="shared" si="8"/>
        <v>6426.2000000000007</v>
      </c>
      <c r="L24" s="117">
        <f t="shared" si="9"/>
        <v>7010.4</v>
      </c>
      <c r="M24" s="117"/>
      <c r="N24" s="117"/>
      <c r="O24" s="117"/>
      <c r="P24" s="117"/>
      <c r="Q24" s="117"/>
      <c r="R24" s="117"/>
      <c r="S24" s="117"/>
      <c r="T24" s="117"/>
      <c r="U24" s="325">
        <v>120</v>
      </c>
      <c r="V24" s="326">
        <v>120</v>
      </c>
    </row>
    <row r="26" spans="1:22" ht="15.75" x14ac:dyDescent="0.25">
      <c r="A26" s="663" t="s">
        <v>27</v>
      </c>
      <c r="B26" s="663"/>
      <c r="C26" s="663"/>
      <c r="D26" s="663"/>
      <c r="E26" s="663"/>
      <c r="F26" s="663"/>
      <c r="G26" s="663"/>
      <c r="H26" s="663"/>
      <c r="I26" s="663"/>
      <c r="J26" s="663"/>
      <c r="K26" s="663"/>
      <c r="L26" s="663"/>
      <c r="M26" s="663"/>
      <c r="N26" s="663"/>
      <c r="O26" s="663"/>
      <c r="P26" s="663"/>
      <c r="Q26" s="663"/>
    </row>
    <row r="27" spans="1:22" ht="15.75" x14ac:dyDescent="0.25">
      <c r="A27" s="669" t="s">
        <v>118</v>
      </c>
      <c r="B27" s="669"/>
      <c r="C27" s="669"/>
      <c r="D27" s="669"/>
      <c r="E27" s="669"/>
      <c r="F27" s="669"/>
      <c r="G27" s="669"/>
      <c r="H27" s="669"/>
      <c r="I27" s="669"/>
      <c r="J27" s="669"/>
      <c r="K27" s="669"/>
      <c r="L27" s="669"/>
      <c r="M27" s="669"/>
      <c r="N27" s="669"/>
      <c r="O27" s="669"/>
      <c r="P27" s="669"/>
      <c r="Q27" s="669"/>
    </row>
    <row r="28" spans="1:22" ht="15.75" x14ac:dyDescent="0.25">
      <c r="A28" s="674" t="s">
        <v>119</v>
      </c>
      <c r="B28" s="674"/>
      <c r="C28" s="674"/>
      <c r="D28" s="674"/>
      <c r="E28" s="674"/>
      <c r="F28" s="674"/>
      <c r="G28" s="674"/>
      <c r="H28" s="674"/>
      <c r="I28" s="674"/>
      <c r="J28" s="674"/>
      <c r="K28" s="674"/>
      <c r="L28" s="674"/>
      <c r="M28" s="674"/>
      <c r="N28" s="674"/>
      <c r="O28" s="674"/>
      <c r="P28" s="674"/>
      <c r="Q28" s="674"/>
    </row>
    <row r="29" spans="1:22" ht="15.75" x14ac:dyDescent="0.25">
      <c r="A29" s="245" t="s">
        <v>120</v>
      </c>
      <c r="B29" s="245"/>
      <c r="C29" s="245"/>
      <c r="D29" s="245"/>
      <c r="E29" s="245"/>
      <c r="F29" s="245"/>
      <c r="G29" s="245"/>
      <c r="H29" s="245"/>
      <c r="I29" s="245"/>
    </row>
    <row r="30" spans="1:22" ht="15.75" customHeight="1" x14ac:dyDescent="0.25">
      <c r="A30" s="662" t="s">
        <v>121</v>
      </c>
      <c r="B30" s="662"/>
      <c r="C30" s="662"/>
      <c r="D30" s="662"/>
      <c r="E30" s="662"/>
      <c r="F30" s="662"/>
      <c r="G30" s="662"/>
      <c r="H30" s="662"/>
      <c r="I30" s="662"/>
      <c r="J30" s="662"/>
      <c r="K30" s="662"/>
      <c r="L30" s="662"/>
      <c r="M30" s="662"/>
      <c r="N30" s="662"/>
      <c r="O30" s="662"/>
      <c r="P30" s="662"/>
      <c r="Q30" s="662"/>
      <c r="R30" s="662"/>
      <c r="S30" s="662"/>
      <c r="T30" s="662"/>
    </row>
    <row r="31" spans="1:22" ht="15.75" customHeight="1" x14ac:dyDescent="0.25">
      <c r="A31" t="s">
        <v>403</v>
      </c>
      <c r="K31" s="375"/>
    </row>
    <row r="33" spans="1:20" ht="21" x14ac:dyDescent="0.35">
      <c r="A33" s="63" t="s">
        <v>16</v>
      </c>
      <c r="R33" s="11"/>
      <c r="S33" s="240"/>
      <c r="T33" s="240"/>
    </row>
    <row r="34" spans="1:20" ht="21" x14ac:dyDescent="0.35">
      <c r="B34" s="374" t="s">
        <v>402</v>
      </c>
      <c r="R34" s="11"/>
      <c r="S34" s="240"/>
      <c r="T34" s="240"/>
    </row>
    <row r="35" spans="1:20" x14ac:dyDescent="0.25">
      <c r="R35" s="11"/>
      <c r="S35" s="240"/>
      <c r="T35" s="240"/>
    </row>
    <row r="36" spans="1:20" ht="15.75" x14ac:dyDescent="0.25">
      <c r="J36" s="245"/>
      <c r="K36" s="245"/>
      <c r="L36" s="245"/>
      <c r="M36" s="245"/>
      <c r="N36" s="245"/>
      <c r="O36" s="245"/>
      <c r="P36" s="245"/>
      <c r="Q36" s="245"/>
      <c r="R36" s="245"/>
      <c r="S36" s="245"/>
      <c r="T36" s="245"/>
    </row>
    <row r="37" spans="1:20" ht="15.75" customHeight="1" x14ac:dyDescent="0.25"/>
    <row r="38" spans="1:20" ht="15.75" customHeight="1" x14ac:dyDescent="0.25">
      <c r="L38" s="11"/>
      <c r="M38" s="11"/>
      <c r="N38" s="11"/>
      <c r="O38" s="11"/>
      <c r="P38" s="11"/>
      <c r="Q38" s="11"/>
      <c r="R38" s="11"/>
      <c r="S38" s="240"/>
      <c r="T38" s="240"/>
    </row>
  </sheetData>
  <mergeCells count="14">
    <mergeCell ref="U17:V17"/>
    <mergeCell ref="A28:Q28"/>
    <mergeCell ref="A30:T30"/>
    <mergeCell ref="A1:T1"/>
    <mergeCell ref="A3:S3"/>
    <mergeCell ref="B4:B5"/>
    <mergeCell ref="A26:Q26"/>
    <mergeCell ref="A27:Q27"/>
    <mergeCell ref="A4:A5"/>
    <mergeCell ref="A7:A11"/>
    <mergeCell ref="A12:A16"/>
    <mergeCell ref="C4:T4"/>
    <mergeCell ref="A17:A20"/>
    <mergeCell ref="A21:A24"/>
  </mergeCells>
  <pageMargins left="0.25" right="0.25" top="0.75" bottom="0.75" header="0.3" footer="0.3"/>
  <pageSetup paperSize="9" scale="84" orientation="landscape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38"/>
  <sheetViews>
    <sheetView topLeftCell="C1" workbookViewId="0">
      <selection sqref="A1:V1"/>
    </sheetView>
  </sheetViews>
  <sheetFormatPr defaultRowHeight="15" x14ac:dyDescent="0.25"/>
  <cols>
    <col min="2" max="2" width="19.28515625" customWidth="1"/>
    <col min="3" max="3" width="6.7109375" customWidth="1"/>
    <col min="4" max="4" width="6.5703125" customWidth="1"/>
    <col min="5" max="7" width="6.7109375" customWidth="1"/>
    <col min="8" max="25" width="6.5703125" customWidth="1"/>
    <col min="26" max="26" width="13.85546875" customWidth="1"/>
    <col min="27" max="27" width="11.7109375" customWidth="1"/>
  </cols>
  <sheetData>
    <row r="1" spans="1:27" ht="18" x14ac:dyDescent="0.25">
      <c r="A1" s="527" t="s">
        <v>133</v>
      </c>
      <c r="B1" s="527"/>
      <c r="C1" s="527"/>
      <c r="D1" s="527"/>
      <c r="E1" s="527"/>
      <c r="F1" s="527"/>
      <c r="G1" s="527"/>
      <c r="H1" s="527"/>
      <c r="I1" s="527"/>
      <c r="J1" s="527"/>
      <c r="K1" s="527"/>
      <c r="L1" s="527"/>
      <c r="M1" s="527"/>
      <c r="N1" s="527"/>
      <c r="O1" s="527"/>
      <c r="P1" s="527"/>
      <c r="Q1" s="527"/>
      <c r="R1" s="527"/>
      <c r="S1" s="527"/>
      <c r="T1" s="527"/>
      <c r="U1" s="527"/>
      <c r="V1" s="527"/>
    </row>
    <row r="2" spans="1:27" ht="21" x14ac:dyDescent="0.35">
      <c r="U2" s="497"/>
      <c r="V2" s="497"/>
    </row>
    <row r="3" spans="1:27" ht="16.5" thickBot="1" x14ac:dyDescent="0.3">
      <c r="A3" s="601" t="s">
        <v>135</v>
      </c>
      <c r="B3" s="601"/>
      <c r="C3" s="601"/>
      <c r="D3" s="601"/>
      <c r="E3" s="601"/>
      <c r="F3" s="601"/>
      <c r="G3" s="601"/>
      <c r="H3" s="601"/>
      <c r="I3" s="601"/>
      <c r="J3" s="601"/>
      <c r="K3" s="601"/>
      <c r="L3" s="601"/>
      <c r="M3" s="601"/>
      <c r="N3" s="601"/>
      <c r="O3" s="601"/>
      <c r="P3" s="601"/>
      <c r="Q3" s="601"/>
      <c r="R3" s="601"/>
      <c r="S3" s="601"/>
      <c r="T3" s="601"/>
      <c r="U3" s="601"/>
      <c r="V3" s="601"/>
    </row>
    <row r="4" spans="1:27" ht="16.5" thickBot="1" x14ac:dyDescent="0.3">
      <c r="A4" s="565"/>
      <c r="B4" s="682" t="s">
        <v>24</v>
      </c>
      <c r="C4" s="679" t="s">
        <v>25</v>
      </c>
      <c r="D4" s="680"/>
      <c r="E4" s="680"/>
      <c r="F4" s="680"/>
      <c r="G4" s="680"/>
      <c r="H4" s="680"/>
      <c r="I4" s="680"/>
      <c r="J4" s="680"/>
      <c r="K4" s="680"/>
      <c r="L4" s="680"/>
      <c r="M4" s="680"/>
      <c r="N4" s="680"/>
      <c r="O4" s="680"/>
      <c r="P4" s="680"/>
      <c r="Q4" s="680"/>
      <c r="R4" s="680"/>
      <c r="S4" s="680"/>
      <c r="T4" s="680"/>
      <c r="U4" s="680"/>
      <c r="V4" s="680"/>
      <c r="W4" s="680"/>
      <c r="X4" s="680"/>
      <c r="Y4" s="681"/>
    </row>
    <row r="5" spans="1:27" ht="45.75" thickBot="1" x14ac:dyDescent="0.3">
      <c r="A5" s="664"/>
      <c r="B5" s="683"/>
      <c r="C5" s="338">
        <v>0.3</v>
      </c>
      <c r="D5" s="338">
        <v>0.4</v>
      </c>
      <c r="E5" s="338">
        <v>0.5</v>
      </c>
      <c r="F5" s="338">
        <v>0.6</v>
      </c>
      <c r="G5" s="338">
        <v>0.7</v>
      </c>
      <c r="H5" s="338">
        <v>0.8</v>
      </c>
      <c r="I5" s="338">
        <v>0.9</v>
      </c>
      <c r="J5" s="338">
        <v>1</v>
      </c>
      <c r="K5" s="338">
        <v>1.1000000000000001</v>
      </c>
      <c r="L5" s="338">
        <v>1.2</v>
      </c>
      <c r="M5" s="339">
        <v>1.3</v>
      </c>
      <c r="N5" s="339">
        <v>1.4</v>
      </c>
      <c r="O5" s="339">
        <v>1.5</v>
      </c>
      <c r="P5" s="339">
        <v>1.6</v>
      </c>
      <c r="Q5" s="339">
        <v>1.7</v>
      </c>
      <c r="R5" s="339">
        <v>1.8</v>
      </c>
      <c r="S5" s="339">
        <v>1.9</v>
      </c>
      <c r="T5" s="339">
        <v>2</v>
      </c>
      <c r="U5" s="339">
        <v>2.1</v>
      </c>
      <c r="V5" s="339">
        <v>2.2000000000000002</v>
      </c>
      <c r="W5" s="339">
        <v>2.2999999999999998</v>
      </c>
      <c r="X5" s="339">
        <v>2.4</v>
      </c>
      <c r="Y5" s="340">
        <v>2.5</v>
      </c>
      <c r="Z5" s="304" t="s">
        <v>388</v>
      </c>
      <c r="AA5" s="293" t="s">
        <v>389</v>
      </c>
    </row>
    <row r="6" spans="1:27" ht="16.5" thickBot="1" x14ac:dyDescent="0.3">
      <c r="A6" s="319">
        <v>0</v>
      </c>
      <c r="B6" s="342" t="s">
        <v>26</v>
      </c>
      <c r="C6" s="309">
        <f>J6*0.3</f>
        <v>1095</v>
      </c>
      <c r="D6" s="118">
        <f>J6*0.4</f>
        <v>1460</v>
      </c>
      <c r="E6" s="118">
        <f>J6*0.5</f>
        <v>1825</v>
      </c>
      <c r="F6" s="118">
        <f>J6*0.6</f>
        <v>2190</v>
      </c>
      <c r="G6" s="118">
        <f>J6*0.7</f>
        <v>2555</v>
      </c>
      <c r="H6" s="118">
        <f>J6*0.8</f>
        <v>2920</v>
      </c>
      <c r="I6" s="118">
        <f>J6*0.9</f>
        <v>3285</v>
      </c>
      <c r="J6" s="118">
        <v>3650</v>
      </c>
      <c r="K6" s="118">
        <f>J6*1.1</f>
        <v>4015.0000000000005</v>
      </c>
      <c r="L6" s="118">
        <f>J6*1.2</f>
        <v>4380</v>
      </c>
      <c r="M6" s="118">
        <f>J6*1.3</f>
        <v>4745</v>
      </c>
      <c r="N6" s="118">
        <f>J6*1.4</f>
        <v>5110</v>
      </c>
      <c r="O6" s="118">
        <f>J6*1.5</f>
        <v>5475</v>
      </c>
      <c r="P6" s="118">
        <f t="shared" ref="P6:P24" si="0">J6*1.6</f>
        <v>5840</v>
      </c>
      <c r="Q6" s="118">
        <f>J6*1.7</f>
        <v>6205</v>
      </c>
      <c r="R6" s="118">
        <f>J6*1.8</f>
        <v>6570</v>
      </c>
      <c r="S6" s="118">
        <f>J6*1.9</f>
        <v>6935</v>
      </c>
      <c r="T6" s="118">
        <f>J6*2</f>
        <v>7300</v>
      </c>
      <c r="U6" s="118">
        <f>J6*2.1</f>
        <v>7665</v>
      </c>
      <c r="V6" s="118">
        <f>J6*2.2</f>
        <v>8030.0000000000009</v>
      </c>
      <c r="W6" s="118">
        <f>J6*2.3</f>
        <v>8395</v>
      </c>
      <c r="X6" s="118">
        <f>J6*2.4</f>
        <v>8760</v>
      </c>
      <c r="Y6" s="119">
        <f>J6*2.5</f>
        <v>9125</v>
      </c>
      <c r="Z6" s="327">
        <v>230</v>
      </c>
      <c r="AA6" s="341">
        <v>250</v>
      </c>
    </row>
    <row r="7" spans="1:27" ht="15" customHeight="1" thickBot="1" x14ac:dyDescent="0.3">
      <c r="A7" s="684">
        <v>1</v>
      </c>
      <c r="B7" s="343" t="s">
        <v>196</v>
      </c>
      <c r="C7" s="310">
        <f t="shared" ref="C7:C24" si="1">J7*0.3</f>
        <v>1341.8999999999999</v>
      </c>
      <c r="D7" s="120">
        <f t="shared" ref="D7:D24" si="2">J7*0.4</f>
        <v>1789.2</v>
      </c>
      <c r="E7" s="120">
        <f t="shared" ref="E7:E24" si="3">J7*0.5</f>
        <v>2236.5</v>
      </c>
      <c r="F7" s="120">
        <f t="shared" ref="F7:F24" si="4">J7*0.6</f>
        <v>2683.7999999999997</v>
      </c>
      <c r="G7" s="120">
        <f t="shared" ref="G7:G24" si="5">J7*0.7</f>
        <v>3131.1</v>
      </c>
      <c r="H7" s="120">
        <f t="shared" ref="H7:H24" si="6">J7*0.8</f>
        <v>3578.4</v>
      </c>
      <c r="I7" s="120">
        <f t="shared" ref="I7:I24" si="7">J7*0.9</f>
        <v>4025.7000000000003</v>
      </c>
      <c r="J7" s="120">
        <v>4473</v>
      </c>
      <c r="K7" s="120">
        <f t="shared" ref="K7:K24" si="8">J7*1.1</f>
        <v>4920.3</v>
      </c>
      <c r="L7" s="120">
        <f t="shared" ref="L7:L24" si="9">J7*1.2</f>
        <v>5367.5999999999995</v>
      </c>
      <c r="M7" s="120">
        <f t="shared" ref="M7:M24" si="10">J7*1.3</f>
        <v>5814.9000000000005</v>
      </c>
      <c r="N7" s="120">
        <f t="shared" ref="N7:N24" si="11">J7*1.4</f>
        <v>6262.2</v>
      </c>
      <c r="O7" s="120">
        <f t="shared" ref="O7:O24" si="12">J7*1.5</f>
        <v>6709.5</v>
      </c>
      <c r="P7" s="120">
        <f t="shared" si="0"/>
        <v>7156.8</v>
      </c>
      <c r="Q7" s="120">
        <f t="shared" ref="Q7:Q24" si="13">J7*1.7</f>
        <v>7604.0999999999995</v>
      </c>
      <c r="R7" s="120">
        <f t="shared" ref="R7:R24" si="14">J7*1.8</f>
        <v>8051.4000000000005</v>
      </c>
      <c r="S7" s="120">
        <f t="shared" ref="S7:S14" si="15">J7*1.9</f>
        <v>8498.6999999999989</v>
      </c>
      <c r="T7" s="120">
        <f t="shared" ref="T7:T14" si="16">J7*2</f>
        <v>8946</v>
      </c>
      <c r="U7" s="120">
        <f t="shared" ref="U7:U14" si="17">J7*2.1</f>
        <v>9393.3000000000011</v>
      </c>
      <c r="V7" s="120">
        <f t="shared" ref="V7:V17" si="18">J7*2.2</f>
        <v>9840.6</v>
      </c>
      <c r="W7" s="120">
        <f t="shared" ref="W7:W24" si="19">J7*2.3</f>
        <v>10287.9</v>
      </c>
      <c r="X7" s="120">
        <f t="shared" ref="X7:X24" si="20">J7*2.4</f>
        <v>10735.199999999999</v>
      </c>
      <c r="Y7" s="121">
        <f t="shared" ref="Y7:Y24" si="21">J7*2.5</f>
        <v>11182.5</v>
      </c>
      <c r="Z7" s="329">
        <v>230</v>
      </c>
      <c r="AA7" s="330">
        <v>250</v>
      </c>
    </row>
    <row r="8" spans="1:27" ht="15" customHeight="1" thickBot="1" x14ac:dyDescent="0.3">
      <c r="A8" s="685"/>
      <c r="B8" s="344" t="s">
        <v>197</v>
      </c>
      <c r="C8" s="237">
        <f t="shared" si="1"/>
        <v>1341.8999999999999</v>
      </c>
      <c r="D8" s="244">
        <f t="shared" si="2"/>
        <v>1789.2</v>
      </c>
      <c r="E8" s="244">
        <f t="shared" si="3"/>
        <v>2236.5</v>
      </c>
      <c r="F8" s="244">
        <f t="shared" si="4"/>
        <v>2683.7999999999997</v>
      </c>
      <c r="G8" s="244">
        <f t="shared" si="5"/>
        <v>3131.1</v>
      </c>
      <c r="H8" s="244">
        <f t="shared" si="6"/>
        <v>3578.4</v>
      </c>
      <c r="I8" s="244">
        <f t="shared" si="7"/>
        <v>4025.7000000000003</v>
      </c>
      <c r="J8" s="120">
        <v>4473</v>
      </c>
      <c r="K8" s="244">
        <f t="shared" si="8"/>
        <v>4920.3</v>
      </c>
      <c r="L8" s="244">
        <f t="shared" si="9"/>
        <v>5367.5999999999995</v>
      </c>
      <c r="M8" s="244">
        <f t="shared" si="10"/>
        <v>5814.9000000000005</v>
      </c>
      <c r="N8" s="244">
        <f t="shared" si="11"/>
        <v>6262.2</v>
      </c>
      <c r="O8" s="244">
        <f t="shared" si="12"/>
        <v>6709.5</v>
      </c>
      <c r="P8" s="244">
        <f t="shared" si="0"/>
        <v>7156.8</v>
      </c>
      <c r="Q8" s="244">
        <f t="shared" si="13"/>
        <v>7604.0999999999995</v>
      </c>
      <c r="R8" s="244">
        <f t="shared" si="14"/>
        <v>8051.4000000000005</v>
      </c>
      <c r="S8" s="244">
        <f t="shared" si="15"/>
        <v>8498.6999999999989</v>
      </c>
      <c r="T8" s="244">
        <f t="shared" si="16"/>
        <v>8946</v>
      </c>
      <c r="U8" s="244">
        <f t="shared" si="17"/>
        <v>9393.3000000000011</v>
      </c>
      <c r="V8" s="244">
        <f t="shared" si="18"/>
        <v>9840.6</v>
      </c>
      <c r="W8" s="244">
        <f t="shared" si="19"/>
        <v>10287.9</v>
      </c>
      <c r="X8" s="244">
        <f t="shared" si="20"/>
        <v>10735.199999999999</v>
      </c>
      <c r="Y8" s="235">
        <f t="shared" si="21"/>
        <v>11182.5</v>
      </c>
      <c r="Z8" s="320">
        <v>230</v>
      </c>
      <c r="AA8" s="322">
        <v>250</v>
      </c>
    </row>
    <row r="9" spans="1:27" ht="15.75" customHeight="1" thickBot="1" x14ac:dyDescent="0.3">
      <c r="A9" s="685"/>
      <c r="B9" s="344" t="s">
        <v>198</v>
      </c>
      <c r="C9" s="237">
        <f t="shared" si="1"/>
        <v>1341.8999999999999</v>
      </c>
      <c r="D9" s="244">
        <f t="shared" si="2"/>
        <v>1789.2</v>
      </c>
      <c r="E9" s="244">
        <f t="shared" si="3"/>
        <v>2236.5</v>
      </c>
      <c r="F9" s="244">
        <f t="shared" si="4"/>
        <v>2683.7999999999997</v>
      </c>
      <c r="G9" s="244">
        <f t="shared" si="5"/>
        <v>3131.1</v>
      </c>
      <c r="H9" s="244">
        <f t="shared" si="6"/>
        <v>3578.4</v>
      </c>
      <c r="I9" s="244">
        <f t="shared" si="7"/>
        <v>4025.7000000000003</v>
      </c>
      <c r="J9" s="120">
        <v>4473</v>
      </c>
      <c r="K9" s="244">
        <f t="shared" si="8"/>
        <v>4920.3</v>
      </c>
      <c r="L9" s="244">
        <f t="shared" si="9"/>
        <v>5367.5999999999995</v>
      </c>
      <c r="M9" s="244">
        <f t="shared" si="10"/>
        <v>5814.9000000000005</v>
      </c>
      <c r="N9" s="244">
        <f t="shared" si="11"/>
        <v>6262.2</v>
      </c>
      <c r="O9" s="244">
        <f t="shared" si="12"/>
        <v>6709.5</v>
      </c>
      <c r="P9" s="244">
        <f t="shared" si="0"/>
        <v>7156.8</v>
      </c>
      <c r="Q9" s="244">
        <f t="shared" si="13"/>
        <v>7604.0999999999995</v>
      </c>
      <c r="R9" s="244">
        <f t="shared" si="14"/>
        <v>8051.4000000000005</v>
      </c>
      <c r="S9" s="244">
        <f t="shared" si="15"/>
        <v>8498.6999999999989</v>
      </c>
      <c r="T9" s="244">
        <f t="shared" si="16"/>
        <v>8946</v>
      </c>
      <c r="U9" s="244">
        <f t="shared" si="17"/>
        <v>9393.3000000000011</v>
      </c>
      <c r="V9" s="244">
        <f t="shared" si="18"/>
        <v>9840.6</v>
      </c>
      <c r="W9" s="244">
        <f t="shared" si="19"/>
        <v>10287.9</v>
      </c>
      <c r="X9" s="244">
        <f t="shared" si="20"/>
        <v>10735.199999999999</v>
      </c>
      <c r="Y9" s="235">
        <f t="shared" si="21"/>
        <v>11182.5</v>
      </c>
      <c r="Z9" s="320">
        <v>230</v>
      </c>
      <c r="AA9" s="322">
        <v>250</v>
      </c>
    </row>
    <row r="10" spans="1:27" ht="15.75" customHeight="1" thickBot="1" x14ac:dyDescent="0.3">
      <c r="A10" s="685"/>
      <c r="B10" s="344" t="s">
        <v>199</v>
      </c>
      <c r="C10" s="237">
        <f t="shared" si="1"/>
        <v>1341.8999999999999</v>
      </c>
      <c r="D10" s="244">
        <f t="shared" si="2"/>
        <v>1789.2</v>
      </c>
      <c r="E10" s="244">
        <f t="shared" si="3"/>
        <v>2236.5</v>
      </c>
      <c r="F10" s="244">
        <f t="shared" si="4"/>
        <v>2683.7999999999997</v>
      </c>
      <c r="G10" s="244">
        <f t="shared" si="5"/>
        <v>3131.1</v>
      </c>
      <c r="H10" s="244">
        <f t="shared" si="6"/>
        <v>3578.4</v>
      </c>
      <c r="I10" s="244">
        <f t="shared" si="7"/>
        <v>4025.7000000000003</v>
      </c>
      <c r="J10" s="120">
        <v>4473</v>
      </c>
      <c r="K10" s="244">
        <f t="shared" si="8"/>
        <v>4920.3</v>
      </c>
      <c r="L10" s="244">
        <f t="shared" si="9"/>
        <v>5367.5999999999995</v>
      </c>
      <c r="M10" s="244">
        <f t="shared" si="10"/>
        <v>5814.9000000000005</v>
      </c>
      <c r="N10" s="244">
        <f t="shared" si="11"/>
        <v>6262.2</v>
      </c>
      <c r="O10" s="244">
        <f t="shared" si="12"/>
        <v>6709.5</v>
      </c>
      <c r="P10" s="244">
        <f t="shared" si="0"/>
        <v>7156.8</v>
      </c>
      <c r="Q10" s="244">
        <f t="shared" si="13"/>
        <v>7604.0999999999995</v>
      </c>
      <c r="R10" s="244">
        <f t="shared" si="14"/>
        <v>8051.4000000000005</v>
      </c>
      <c r="S10" s="244">
        <f t="shared" si="15"/>
        <v>8498.6999999999989</v>
      </c>
      <c r="T10" s="244">
        <f t="shared" si="16"/>
        <v>8946</v>
      </c>
      <c r="U10" s="244">
        <f t="shared" si="17"/>
        <v>9393.3000000000011</v>
      </c>
      <c r="V10" s="244">
        <f t="shared" si="18"/>
        <v>9840.6</v>
      </c>
      <c r="W10" s="244">
        <f t="shared" si="19"/>
        <v>10287.9</v>
      </c>
      <c r="X10" s="244">
        <f t="shared" si="20"/>
        <v>10735.199999999999</v>
      </c>
      <c r="Y10" s="235">
        <f t="shared" si="21"/>
        <v>11182.5</v>
      </c>
      <c r="Z10" s="320">
        <v>230</v>
      </c>
      <c r="AA10" s="322">
        <v>250</v>
      </c>
    </row>
    <row r="11" spans="1:27" ht="15" customHeight="1" thickBot="1" x14ac:dyDescent="0.3">
      <c r="A11" s="686"/>
      <c r="B11" s="345" t="s">
        <v>200</v>
      </c>
      <c r="C11" s="311">
        <f t="shared" si="1"/>
        <v>1341.8999999999999</v>
      </c>
      <c r="D11" s="117">
        <f t="shared" si="2"/>
        <v>1789.2</v>
      </c>
      <c r="E11" s="117">
        <f t="shared" si="3"/>
        <v>2236.5</v>
      </c>
      <c r="F11" s="117">
        <f t="shared" si="4"/>
        <v>2683.7999999999997</v>
      </c>
      <c r="G11" s="117">
        <f t="shared" si="5"/>
        <v>3131.1</v>
      </c>
      <c r="H11" s="117">
        <f t="shared" si="6"/>
        <v>3578.4</v>
      </c>
      <c r="I11" s="117">
        <f t="shared" si="7"/>
        <v>4025.7000000000003</v>
      </c>
      <c r="J11" s="120">
        <v>4473</v>
      </c>
      <c r="K11" s="117">
        <f t="shared" si="8"/>
        <v>4920.3</v>
      </c>
      <c r="L11" s="117">
        <f t="shared" si="9"/>
        <v>5367.5999999999995</v>
      </c>
      <c r="M11" s="117">
        <f t="shared" si="10"/>
        <v>5814.9000000000005</v>
      </c>
      <c r="N11" s="117">
        <f t="shared" si="11"/>
        <v>6262.2</v>
      </c>
      <c r="O11" s="117">
        <f t="shared" si="12"/>
        <v>6709.5</v>
      </c>
      <c r="P11" s="117">
        <f t="shared" si="0"/>
        <v>7156.8</v>
      </c>
      <c r="Q11" s="117">
        <f t="shared" si="13"/>
        <v>7604.0999999999995</v>
      </c>
      <c r="R11" s="117">
        <f t="shared" si="14"/>
        <v>8051.4000000000005</v>
      </c>
      <c r="S11" s="117">
        <f t="shared" si="15"/>
        <v>8498.6999999999989</v>
      </c>
      <c r="T11" s="117">
        <f t="shared" si="16"/>
        <v>8946</v>
      </c>
      <c r="U11" s="117">
        <f t="shared" si="17"/>
        <v>9393.3000000000011</v>
      </c>
      <c r="V11" s="117">
        <f t="shared" si="18"/>
        <v>9840.6</v>
      </c>
      <c r="W11" s="117">
        <f t="shared" si="19"/>
        <v>10287.9</v>
      </c>
      <c r="X11" s="117">
        <f t="shared" si="20"/>
        <v>10735.199999999999</v>
      </c>
      <c r="Y11" s="123">
        <f t="shared" si="21"/>
        <v>11182.5</v>
      </c>
      <c r="Z11" s="325">
        <v>230</v>
      </c>
      <c r="AA11" s="331">
        <v>250</v>
      </c>
    </row>
    <row r="12" spans="1:27" ht="15" customHeight="1" thickBot="1" x14ac:dyDescent="0.3">
      <c r="A12" s="684">
        <v>2</v>
      </c>
      <c r="B12" s="343" t="s">
        <v>201</v>
      </c>
      <c r="C12" s="310">
        <f t="shared" si="1"/>
        <v>1484.7</v>
      </c>
      <c r="D12" s="120">
        <f t="shared" si="2"/>
        <v>1979.6000000000001</v>
      </c>
      <c r="E12" s="120">
        <f t="shared" si="3"/>
        <v>2474.5</v>
      </c>
      <c r="F12" s="120">
        <f t="shared" si="4"/>
        <v>2969.4</v>
      </c>
      <c r="G12" s="120">
        <f t="shared" si="5"/>
        <v>3464.2999999999997</v>
      </c>
      <c r="H12" s="120">
        <f t="shared" si="6"/>
        <v>3959.2000000000003</v>
      </c>
      <c r="I12" s="120">
        <f t="shared" si="7"/>
        <v>4454.1000000000004</v>
      </c>
      <c r="J12" s="120">
        <v>4949</v>
      </c>
      <c r="K12" s="120">
        <f t="shared" si="8"/>
        <v>5443.9000000000005</v>
      </c>
      <c r="L12" s="120">
        <f t="shared" si="9"/>
        <v>5938.8</v>
      </c>
      <c r="M12" s="120">
        <f t="shared" si="10"/>
        <v>6433.7</v>
      </c>
      <c r="N12" s="120">
        <f t="shared" si="11"/>
        <v>6928.5999999999995</v>
      </c>
      <c r="O12" s="120">
        <f t="shared" si="12"/>
        <v>7423.5</v>
      </c>
      <c r="P12" s="120">
        <f t="shared" si="0"/>
        <v>7918.4000000000005</v>
      </c>
      <c r="Q12" s="120">
        <f t="shared" si="13"/>
        <v>8413.2999999999993</v>
      </c>
      <c r="R12" s="120">
        <f t="shared" si="14"/>
        <v>8908.2000000000007</v>
      </c>
      <c r="S12" s="120">
        <f t="shared" si="15"/>
        <v>9403.1</v>
      </c>
      <c r="T12" s="120">
        <f t="shared" si="16"/>
        <v>9898</v>
      </c>
      <c r="U12" s="120">
        <f t="shared" si="17"/>
        <v>10392.9</v>
      </c>
      <c r="V12" s="120">
        <f t="shared" si="18"/>
        <v>10887.800000000001</v>
      </c>
      <c r="W12" s="120">
        <f t="shared" si="19"/>
        <v>11382.699999999999</v>
      </c>
      <c r="X12" s="120">
        <f t="shared" si="20"/>
        <v>11877.6</v>
      </c>
      <c r="Y12" s="121">
        <f t="shared" si="21"/>
        <v>12372.5</v>
      </c>
      <c r="Z12" s="329">
        <v>230</v>
      </c>
      <c r="AA12" s="330">
        <v>250</v>
      </c>
    </row>
    <row r="13" spans="1:27" ht="15" customHeight="1" thickBot="1" x14ac:dyDescent="0.3">
      <c r="A13" s="685"/>
      <c r="B13" s="344" t="s">
        <v>202</v>
      </c>
      <c r="C13" s="237">
        <f t="shared" si="1"/>
        <v>1484.7</v>
      </c>
      <c r="D13" s="244">
        <f t="shared" si="2"/>
        <v>1979.6000000000001</v>
      </c>
      <c r="E13" s="244">
        <f t="shared" si="3"/>
        <v>2474.5</v>
      </c>
      <c r="F13" s="244">
        <f t="shared" si="4"/>
        <v>2969.4</v>
      </c>
      <c r="G13" s="244">
        <f t="shared" si="5"/>
        <v>3464.2999999999997</v>
      </c>
      <c r="H13" s="244">
        <f t="shared" si="6"/>
        <v>3959.2000000000003</v>
      </c>
      <c r="I13" s="244">
        <f t="shared" si="7"/>
        <v>4454.1000000000004</v>
      </c>
      <c r="J13" s="120">
        <v>4949</v>
      </c>
      <c r="K13" s="244">
        <f t="shared" si="8"/>
        <v>5443.9000000000005</v>
      </c>
      <c r="L13" s="244">
        <f t="shared" si="9"/>
        <v>5938.8</v>
      </c>
      <c r="M13" s="244">
        <f>J13*1.3</f>
        <v>6433.7</v>
      </c>
      <c r="N13" s="244">
        <f t="shared" si="11"/>
        <v>6928.5999999999995</v>
      </c>
      <c r="O13" s="244">
        <f t="shared" si="12"/>
        <v>7423.5</v>
      </c>
      <c r="P13" s="244">
        <f t="shared" si="0"/>
        <v>7918.4000000000005</v>
      </c>
      <c r="Q13" s="244">
        <f t="shared" si="13"/>
        <v>8413.2999999999993</v>
      </c>
      <c r="R13" s="244">
        <f t="shared" si="14"/>
        <v>8908.2000000000007</v>
      </c>
      <c r="S13" s="244">
        <f t="shared" si="15"/>
        <v>9403.1</v>
      </c>
      <c r="T13" s="244">
        <f t="shared" si="16"/>
        <v>9898</v>
      </c>
      <c r="U13" s="244">
        <f t="shared" si="17"/>
        <v>10392.9</v>
      </c>
      <c r="V13" s="244">
        <f t="shared" si="18"/>
        <v>10887.800000000001</v>
      </c>
      <c r="W13" s="244">
        <f t="shared" si="19"/>
        <v>11382.699999999999</v>
      </c>
      <c r="X13" s="244">
        <f t="shared" si="20"/>
        <v>11877.6</v>
      </c>
      <c r="Y13" s="235">
        <f t="shared" si="21"/>
        <v>12372.5</v>
      </c>
      <c r="Z13" s="320">
        <v>230</v>
      </c>
      <c r="AA13" s="322">
        <v>250</v>
      </c>
    </row>
    <row r="14" spans="1:27" ht="15" customHeight="1" thickBot="1" x14ac:dyDescent="0.3">
      <c r="A14" s="685"/>
      <c r="B14" s="344" t="s">
        <v>384</v>
      </c>
      <c r="C14" s="237">
        <f t="shared" si="1"/>
        <v>1484.7</v>
      </c>
      <c r="D14" s="244">
        <f t="shared" si="2"/>
        <v>1979.6000000000001</v>
      </c>
      <c r="E14" s="244">
        <f t="shared" si="3"/>
        <v>2474.5</v>
      </c>
      <c r="F14" s="244">
        <f t="shared" si="4"/>
        <v>2969.4</v>
      </c>
      <c r="G14" s="244">
        <f t="shared" si="5"/>
        <v>3464.2999999999997</v>
      </c>
      <c r="H14" s="244">
        <f t="shared" si="6"/>
        <v>3959.2000000000003</v>
      </c>
      <c r="I14" s="244">
        <f t="shared" si="7"/>
        <v>4454.1000000000004</v>
      </c>
      <c r="J14" s="120">
        <v>4949</v>
      </c>
      <c r="K14" s="244">
        <f t="shared" si="8"/>
        <v>5443.9000000000005</v>
      </c>
      <c r="L14" s="244">
        <f t="shared" si="9"/>
        <v>5938.8</v>
      </c>
      <c r="M14" s="244">
        <f t="shared" si="10"/>
        <v>6433.7</v>
      </c>
      <c r="N14" s="244">
        <f t="shared" si="11"/>
        <v>6928.5999999999995</v>
      </c>
      <c r="O14" s="244">
        <f t="shared" si="12"/>
        <v>7423.5</v>
      </c>
      <c r="P14" s="244">
        <f t="shared" si="0"/>
        <v>7918.4000000000005</v>
      </c>
      <c r="Q14" s="244">
        <f t="shared" si="13"/>
        <v>8413.2999999999993</v>
      </c>
      <c r="R14" s="244">
        <f t="shared" si="14"/>
        <v>8908.2000000000007</v>
      </c>
      <c r="S14" s="244">
        <f t="shared" si="15"/>
        <v>9403.1</v>
      </c>
      <c r="T14" s="244">
        <f t="shared" si="16"/>
        <v>9898</v>
      </c>
      <c r="U14" s="244">
        <f t="shared" si="17"/>
        <v>10392.9</v>
      </c>
      <c r="V14" s="244">
        <f t="shared" si="18"/>
        <v>10887.800000000001</v>
      </c>
      <c r="W14" s="244">
        <f t="shared" si="19"/>
        <v>11382.699999999999</v>
      </c>
      <c r="X14" s="244">
        <f t="shared" si="20"/>
        <v>11877.6</v>
      </c>
      <c r="Y14" s="235">
        <f t="shared" si="21"/>
        <v>12372.5</v>
      </c>
      <c r="Z14" s="320">
        <v>190</v>
      </c>
      <c r="AA14" s="322">
        <v>250</v>
      </c>
    </row>
    <row r="15" spans="1:27" ht="15" customHeight="1" thickBot="1" x14ac:dyDescent="0.3">
      <c r="A15" s="685"/>
      <c r="B15" s="344" t="s">
        <v>203</v>
      </c>
      <c r="C15" s="237">
        <f t="shared" si="1"/>
        <v>1484.7</v>
      </c>
      <c r="D15" s="244">
        <f t="shared" si="2"/>
        <v>1979.6000000000001</v>
      </c>
      <c r="E15" s="244">
        <f t="shared" si="3"/>
        <v>2474.5</v>
      </c>
      <c r="F15" s="244">
        <f t="shared" si="4"/>
        <v>2969.4</v>
      </c>
      <c r="G15" s="244">
        <f t="shared" si="5"/>
        <v>3464.2999999999997</v>
      </c>
      <c r="H15" s="244">
        <f t="shared" si="6"/>
        <v>3959.2000000000003</v>
      </c>
      <c r="I15" s="244">
        <f t="shared" si="7"/>
        <v>4454.1000000000004</v>
      </c>
      <c r="J15" s="120">
        <v>4949</v>
      </c>
      <c r="K15" s="244">
        <f t="shared" si="8"/>
        <v>5443.9000000000005</v>
      </c>
      <c r="L15" s="244">
        <f t="shared" si="9"/>
        <v>5938.8</v>
      </c>
      <c r="M15" s="244">
        <f t="shared" si="10"/>
        <v>6433.7</v>
      </c>
      <c r="N15" s="244">
        <f t="shared" si="11"/>
        <v>6928.5999999999995</v>
      </c>
      <c r="O15" s="244">
        <f t="shared" si="12"/>
        <v>7423.5</v>
      </c>
      <c r="P15" s="244">
        <f t="shared" si="0"/>
        <v>7918.4000000000005</v>
      </c>
      <c r="Q15" s="244">
        <f t="shared" si="13"/>
        <v>8413.2999999999993</v>
      </c>
      <c r="R15" s="244">
        <f t="shared" si="14"/>
        <v>8908.2000000000007</v>
      </c>
      <c r="S15" s="244">
        <f t="shared" ref="S15:S24" si="22">J15*1.9</f>
        <v>9403.1</v>
      </c>
      <c r="T15" s="244">
        <f t="shared" ref="T15:T24" si="23">J15*2</f>
        <v>9898</v>
      </c>
      <c r="U15" s="244">
        <f t="shared" ref="U15:U24" si="24">J15*2.1</f>
        <v>10392.9</v>
      </c>
      <c r="V15" s="244">
        <f t="shared" si="18"/>
        <v>10887.800000000001</v>
      </c>
      <c r="W15" s="244">
        <f t="shared" si="19"/>
        <v>11382.699999999999</v>
      </c>
      <c r="X15" s="244">
        <f t="shared" si="20"/>
        <v>11877.6</v>
      </c>
      <c r="Y15" s="235">
        <f t="shared" si="21"/>
        <v>12372.5</v>
      </c>
      <c r="Z15" s="320">
        <v>230</v>
      </c>
      <c r="AA15" s="322">
        <v>250</v>
      </c>
    </row>
    <row r="16" spans="1:27" ht="15" customHeight="1" thickBot="1" x14ac:dyDescent="0.3">
      <c r="A16" s="686"/>
      <c r="B16" s="345" t="s">
        <v>204</v>
      </c>
      <c r="C16" s="311">
        <f t="shared" si="1"/>
        <v>1484.7</v>
      </c>
      <c r="D16" s="117">
        <f t="shared" si="2"/>
        <v>1979.6000000000001</v>
      </c>
      <c r="E16" s="117">
        <f t="shared" si="3"/>
        <v>2474.5</v>
      </c>
      <c r="F16" s="117">
        <f t="shared" si="4"/>
        <v>2969.4</v>
      </c>
      <c r="G16" s="117">
        <f t="shared" si="5"/>
        <v>3464.2999999999997</v>
      </c>
      <c r="H16" s="117">
        <f t="shared" si="6"/>
        <v>3959.2000000000003</v>
      </c>
      <c r="I16" s="117">
        <f t="shared" si="7"/>
        <v>4454.1000000000004</v>
      </c>
      <c r="J16" s="120">
        <v>4949</v>
      </c>
      <c r="K16" s="117">
        <f t="shared" si="8"/>
        <v>5443.9000000000005</v>
      </c>
      <c r="L16" s="117">
        <f t="shared" si="9"/>
        <v>5938.8</v>
      </c>
      <c r="M16" s="117">
        <f t="shared" si="10"/>
        <v>6433.7</v>
      </c>
      <c r="N16" s="117">
        <f t="shared" si="11"/>
        <v>6928.5999999999995</v>
      </c>
      <c r="O16" s="117">
        <f t="shared" si="12"/>
        <v>7423.5</v>
      </c>
      <c r="P16" s="117">
        <f t="shared" si="0"/>
        <v>7918.4000000000005</v>
      </c>
      <c r="Q16" s="117">
        <f t="shared" si="13"/>
        <v>8413.2999999999993</v>
      </c>
      <c r="R16" s="117">
        <f t="shared" si="14"/>
        <v>8908.2000000000007</v>
      </c>
      <c r="S16" s="117">
        <f t="shared" si="22"/>
        <v>9403.1</v>
      </c>
      <c r="T16" s="117">
        <f t="shared" si="23"/>
        <v>9898</v>
      </c>
      <c r="U16" s="117">
        <f t="shared" si="24"/>
        <v>10392.9</v>
      </c>
      <c r="V16" s="117">
        <f t="shared" si="18"/>
        <v>10887.800000000001</v>
      </c>
      <c r="W16" s="117">
        <f t="shared" si="19"/>
        <v>11382.699999999999</v>
      </c>
      <c r="X16" s="117">
        <f t="shared" si="20"/>
        <v>11877.6</v>
      </c>
      <c r="Y16" s="123">
        <f t="shared" si="21"/>
        <v>12372.5</v>
      </c>
      <c r="Z16" s="325">
        <v>230</v>
      </c>
      <c r="AA16" s="331">
        <v>250</v>
      </c>
    </row>
    <row r="17" spans="1:27" ht="15" customHeight="1" thickBot="1" x14ac:dyDescent="0.3">
      <c r="A17" s="687">
        <v>3</v>
      </c>
      <c r="B17" s="346" t="s">
        <v>385</v>
      </c>
      <c r="C17" s="310">
        <f t="shared" si="1"/>
        <v>1843.8</v>
      </c>
      <c r="D17" s="120">
        <f t="shared" si="2"/>
        <v>2458.4</v>
      </c>
      <c r="E17" s="120">
        <f t="shared" si="3"/>
        <v>3073</v>
      </c>
      <c r="F17" s="120">
        <f t="shared" si="4"/>
        <v>3687.6</v>
      </c>
      <c r="G17" s="120">
        <f t="shared" si="5"/>
        <v>4302.2</v>
      </c>
      <c r="H17" s="120">
        <f t="shared" si="6"/>
        <v>4916.8</v>
      </c>
      <c r="I17" s="120">
        <f t="shared" si="7"/>
        <v>5531.4000000000005</v>
      </c>
      <c r="J17" s="120">
        <v>6146</v>
      </c>
      <c r="K17" s="120">
        <f t="shared" si="8"/>
        <v>6760.6</v>
      </c>
      <c r="L17" s="120">
        <f t="shared" si="9"/>
        <v>7375.2</v>
      </c>
      <c r="M17" s="120">
        <f t="shared" si="10"/>
        <v>7989.8</v>
      </c>
      <c r="N17" s="120">
        <f t="shared" si="11"/>
        <v>8604.4</v>
      </c>
      <c r="O17" s="120">
        <f t="shared" si="12"/>
        <v>9219</v>
      </c>
      <c r="P17" s="120">
        <f t="shared" si="0"/>
        <v>9833.6</v>
      </c>
      <c r="Q17" s="120">
        <f t="shared" si="13"/>
        <v>10448.199999999999</v>
      </c>
      <c r="R17" s="120">
        <f t="shared" si="14"/>
        <v>11062.800000000001</v>
      </c>
      <c r="S17" s="120">
        <f t="shared" si="22"/>
        <v>11677.4</v>
      </c>
      <c r="T17" s="120">
        <f t="shared" si="23"/>
        <v>12292</v>
      </c>
      <c r="U17" s="120">
        <f t="shared" si="24"/>
        <v>12906.6</v>
      </c>
      <c r="V17" s="120">
        <f t="shared" si="18"/>
        <v>13521.2</v>
      </c>
      <c r="W17" s="120">
        <f t="shared" si="19"/>
        <v>14135.8</v>
      </c>
      <c r="X17" s="120">
        <f t="shared" si="20"/>
        <v>14750.4</v>
      </c>
      <c r="Y17" s="121">
        <f t="shared" si="21"/>
        <v>15365</v>
      </c>
      <c r="Z17" s="306">
        <v>200</v>
      </c>
      <c r="AA17" s="299">
        <v>250</v>
      </c>
    </row>
    <row r="18" spans="1:27" ht="15" customHeight="1" thickBot="1" x14ac:dyDescent="0.3">
      <c r="A18" s="685"/>
      <c r="B18" s="344" t="s">
        <v>205</v>
      </c>
      <c r="C18" s="237">
        <f t="shared" si="1"/>
        <v>1843.8</v>
      </c>
      <c r="D18" s="244">
        <f t="shared" si="2"/>
        <v>2458.4</v>
      </c>
      <c r="E18" s="244">
        <f t="shared" si="3"/>
        <v>3073</v>
      </c>
      <c r="F18" s="244">
        <f t="shared" si="4"/>
        <v>3687.6</v>
      </c>
      <c r="G18" s="244">
        <f t="shared" si="5"/>
        <v>4302.2</v>
      </c>
      <c r="H18" s="244">
        <f t="shared" si="6"/>
        <v>4916.8</v>
      </c>
      <c r="I18" s="244">
        <f t="shared" si="7"/>
        <v>5531.4000000000005</v>
      </c>
      <c r="J18" s="120">
        <v>6146</v>
      </c>
      <c r="K18" s="244">
        <f t="shared" si="8"/>
        <v>6760.6</v>
      </c>
      <c r="L18" s="244">
        <f t="shared" si="9"/>
        <v>7375.2</v>
      </c>
      <c r="M18" s="244">
        <f t="shared" si="10"/>
        <v>7989.8</v>
      </c>
      <c r="N18" s="244">
        <f t="shared" si="11"/>
        <v>8604.4</v>
      </c>
      <c r="O18" s="244">
        <f t="shared" si="12"/>
        <v>9219</v>
      </c>
      <c r="P18" s="244">
        <f t="shared" si="0"/>
        <v>9833.6</v>
      </c>
      <c r="Q18" s="244">
        <f t="shared" si="13"/>
        <v>10448.199999999999</v>
      </c>
      <c r="R18" s="244">
        <f t="shared" si="14"/>
        <v>11062.800000000001</v>
      </c>
      <c r="S18" s="244">
        <f t="shared" si="22"/>
        <v>11677.4</v>
      </c>
      <c r="T18" s="244">
        <f t="shared" si="23"/>
        <v>12292</v>
      </c>
      <c r="U18" s="244">
        <f t="shared" si="24"/>
        <v>12906.6</v>
      </c>
      <c r="V18" s="244">
        <f t="shared" ref="V18:V24" si="25">J18*2.2</f>
        <v>13521.2</v>
      </c>
      <c r="W18" s="244">
        <f t="shared" si="19"/>
        <v>14135.8</v>
      </c>
      <c r="X18" s="244">
        <f t="shared" si="20"/>
        <v>14750.4</v>
      </c>
      <c r="Y18" s="235">
        <f t="shared" si="21"/>
        <v>15365</v>
      </c>
      <c r="Z18" s="307">
        <v>230</v>
      </c>
      <c r="AA18" s="298">
        <v>250</v>
      </c>
    </row>
    <row r="19" spans="1:27" ht="15" customHeight="1" thickBot="1" x14ac:dyDescent="0.3">
      <c r="A19" s="685"/>
      <c r="B19" s="344" t="s">
        <v>206</v>
      </c>
      <c r="C19" s="237">
        <f t="shared" si="1"/>
        <v>1843.8</v>
      </c>
      <c r="D19" s="244">
        <f t="shared" si="2"/>
        <v>2458.4</v>
      </c>
      <c r="E19" s="244">
        <f t="shared" si="3"/>
        <v>3073</v>
      </c>
      <c r="F19" s="244">
        <f t="shared" si="4"/>
        <v>3687.6</v>
      </c>
      <c r="G19" s="244">
        <f t="shared" si="5"/>
        <v>4302.2</v>
      </c>
      <c r="H19" s="244">
        <f t="shared" si="6"/>
        <v>4916.8</v>
      </c>
      <c r="I19" s="244">
        <f t="shared" si="7"/>
        <v>5531.4000000000005</v>
      </c>
      <c r="J19" s="120">
        <v>6146</v>
      </c>
      <c r="K19" s="244">
        <f t="shared" si="8"/>
        <v>6760.6</v>
      </c>
      <c r="L19" s="244">
        <f t="shared" si="9"/>
        <v>7375.2</v>
      </c>
      <c r="M19" s="244">
        <f t="shared" si="10"/>
        <v>7989.8</v>
      </c>
      <c r="N19" s="244">
        <f t="shared" si="11"/>
        <v>8604.4</v>
      </c>
      <c r="O19" s="244">
        <f t="shared" si="12"/>
        <v>9219</v>
      </c>
      <c r="P19" s="244">
        <f t="shared" si="0"/>
        <v>9833.6</v>
      </c>
      <c r="Q19" s="244">
        <f t="shared" si="13"/>
        <v>10448.199999999999</v>
      </c>
      <c r="R19" s="244">
        <f t="shared" si="14"/>
        <v>11062.800000000001</v>
      </c>
      <c r="S19" s="244">
        <f t="shared" si="22"/>
        <v>11677.4</v>
      </c>
      <c r="T19" s="244">
        <f t="shared" si="23"/>
        <v>12292</v>
      </c>
      <c r="U19" s="244">
        <f t="shared" si="24"/>
        <v>12906.6</v>
      </c>
      <c r="V19" s="244">
        <f t="shared" si="25"/>
        <v>13521.2</v>
      </c>
      <c r="W19" s="244">
        <f t="shared" si="19"/>
        <v>14135.8</v>
      </c>
      <c r="X19" s="244">
        <f t="shared" si="20"/>
        <v>14750.4</v>
      </c>
      <c r="Y19" s="235">
        <f t="shared" si="21"/>
        <v>15365</v>
      </c>
      <c r="Z19" s="307">
        <v>230</v>
      </c>
      <c r="AA19" s="298">
        <v>250</v>
      </c>
    </row>
    <row r="20" spans="1:27" ht="15" customHeight="1" thickBot="1" x14ac:dyDescent="0.3">
      <c r="A20" s="686"/>
      <c r="B20" s="347" t="s">
        <v>207</v>
      </c>
      <c r="C20" s="311">
        <f t="shared" si="1"/>
        <v>1843.8</v>
      </c>
      <c r="D20" s="117">
        <f t="shared" si="2"/>
        <v>2458.4</v>
      </c>
      <c r="E20" s="117">
        <f t="shared" si="3"/>
        <v>3073</v>
      </c>
      <c r="F20" s="117">
        <f t="shared" si="4"/>
        <v>3687.6</v>
      </c>
      <c r="G20" s="117">
        <f t="shared" si="5"/>
        <v>4302.2</v>
      </c>
      <c r="H20" s="117">
        <f t="shared" si="6"/>
        <v>4916.8</v>
      </c>
      <c r="I20" s="117">
        <f t="shared" si="7"/>
        <v>5531.4000000000005</v>
      </c>
      <c r="J20" s="120">
        <v>6146</v>
      </c>
      <c r="K20" s="117">
        <f t="shared" si="8"/>
        <v>6760.6</v>
      </c>
      <c r="L20" s="117">
        <f t="shared" si="9"/>
        <v>7375.2</v>
      </c>
      <c r="M20" s="117">
        <f t="shared" si="10"/>
        <v>7989.8</v>
      </c>
      <c r="N20" s="117">
        <f t="shared" si="11"/>
        <v>8604.4</v>
      </c>
      <c r="O20" s="117">
        <f t="shared" si="12"/>
        <v>9219</v>
      </c>
      <c r="P20" s="117">
        <f t="shared" si="0"/>
        <v>9833.6</v>
      </c>
      <c r="Q20" s="117">
        <f t="shared" si="13"/>
        <v>10448.199999999999</v>
      </c>
      <c r="R20" s="117">
        <f t="shared" si="14"/>
        <v>11062.800000000001</v>
      </c>
      <c r="S20" s="117">
        <f t="shared" si="22"/>
        <v>11677.4</v>
      </c>
      <c r="T20" s="117">
        <f t="shared" si="23"/>
        <v>12292</v>
      </c>
      <c r="U20" s="117">
        <f t="shared" si="24"/>
        <v>12906.6</v>
      </c>
      <c r="V20" s="117">
        <f t="shared" si="25"/>
        <v>13521.2</v>
      </c>
      <c r="W20" s="117">
        <f t="shared" si="19"/>
        <v>14135.8</v>
      </c>
      <c r="X20" s="117">
        <f t="shared" si="20"/>
        <v>14750.4</v>
      </c>
      <c r="Y20" s="123">
        <f t="shared" si="21"/>
        <v>15365</v>
      </c>
      <c r="Z20" s="308">
        <v>230</v>
      </c>
      <c r="AA20" s="300">
        <v>250</v>
      </c>
    </row>
    <row r="21" spans="1:27" ht="15" customHeight="1" thickBot="1" x14ac:dyDescent="0.3">
      <c r="A21" s="684">
        <v>4</v>
      </c>
      <c r="B21" s="343" t="s">
        <v>386</v>
      </c>
      <c r="C21" s="310">
        <f t="shared" si="1"/>
        <v>2300.1</v>
      </c>
      <c r="D21" s="120">
        <f t="shared" si="2"/>
        <v>3066.8</v>
      </c>
      <c r="E21" s="120">
        <f t="shared" si="3"/>
        <v>3833.5</v>
      </c>
      <c r="F21" s="120">
        <f t="shared" si="4"/>
        <v>4600.2</v>
      </c>
      <c r="G21" s="120">
        <f t="shared" si="5"/>
        <v>5366.9</v>
      </c>
      <c r="H21" s="120">
        <f t="shared" si="6"/>
        <v>6133.6</v>
      </c>
      <c r="I21" s="120">
        <f t="shared" si="7"/>
        <v>6900.3</v>
      </c>
      <c r="J21" s="120">
        <v>7667</v>
      </c>
      <c r="K21" s="120">
        <f t="shared" si="8"/>
        <v>8433.7000000000007</v>
      </c>
      <c r="L21" s="120">
        <f t="shared" si="9"/>
        <v>9200.4</v>
      </c>
      <c r="M21" s="120">
        <f t="shared" si="10"/>
        <v>9967.1</v>
      </c>
      <c r="N21" s="120">
        <f t="shared" si="11"/>
        <v>10733.8</v>
      </c>
      <c r="O21" s="120">
        <f t="shared" si="12"/>
        <v>11500.5</v>
      </c>
      <c r="P21" s="120">
        <f t="shared" si="0"/>
        <v>12267.2</v>
      </c>
      <c r="Q21" s="120">
        <f t="shared" si="13"/>
        <v>13033.9</v>
      </c>
      <c r="R21" s="120">
        <f t="shared" si="14"/>
        <v>13800.6</v>
      </c>
      <c r="S21" s="120">
        <f t="shared" si="22"/>
        <v>14567.3</v>
      </c>
      <c r="T21" s="120">
        <f t="shared" si="23"/>
        <v>15334</v>
      </c>
      <c r="U21" s="120">
        <f t="shared" si="24"/>
        <v>16100.7</v>
      </c>
      <c r="V21" s="120">
        <f t="shared" si="25"/>
        <v>16867.400000000001</v>
      </c>
      <c r="W21" s="120">
        <f t="shared" si="19"/>
        <v>17634.099999999999</v>
      </c>
      <c r="X21" s="120">
        <f t="shared" si="20"/>
        <v>18400.8</v>
      </c>
      <c r="Y21" s="121">
        <f t="shared" si="21"/>
        <v>19167.5</v>
      </c>
      <c r="Z21" s="306">
        <v>230</v>
      </c>
      <c r="AA21" s="299">
        <v>250</v>
      </c>
    </row>
    <row r="22" spans="1:27" ht="15" customHeight="1" thickBot="1" x14ac:dyDescent="0.3">
      <c r="A22" s="685"/>
      <c r="B22" s="344" t="s">
        <v>208</v>
      </c>
      <c r="C22" s="237">
        <f t="shared" si="1"/>
        <v>2300.1</v>
      </c>
      <c r="D22" s="244">
        <f t="shared" si="2"/>
        <v>3066.8</v>
      </c>
      <c r="E22" s="244">
        <f t="shared" si="3"/>
        <v>3833.5</v>
      </c>
      <c r="F22" s="244">
        <f t="shared" si="4"/>
        <v>4600.2</v>
      </c>
      <c r="G22" s="244">
        <f t="shared" si="5"/>
        <v>5366.9</v>
      </c>
      <c r="H22" s="244">
        <f t="shared" si="6"/>
        <v>6133.6</v>
      </c>
      <c r="I22" s="244">
        <f t="shared" si="7"/>
        <v>6900.3</v>
      </c>
      <c r="J22" s="120">
        <v>7667</v>
      </c>
      <c r="K22" s="244">
        <f t="shared" si="8"/>
        <v>8433.7000000000007</v>
      </c>
      <c r="L22" s="244">
        <f t="shared" si="9"/>
        <v>9200.4</v>
      </c>
      <c r="M22" s="244">
        <f t="shared" si="10"/>
        <v>9967.1</v>
      </c>
      <c r="N22" s="244">
        <f t="shared" si="11"/>
        <v>10733.8</v>
      </c>
      <c r="O22" s="244">
        <f t="shared" si="12"/>
        <v>11500.5</v>
      </c>
      <c r="P22" s="244">
        <f t="shared" si="0"/>
        <v>12267.2</v>
      </c>
      <c r="Q22" s="244">
        <f t="shared" si="13"/>
        <v>13033.9</v>
      </c>
      <c r="R22" s="244">
        <f t="shared" si="14"/>
        <v>13800.6</v>
      </c>
      <c r="S22" s="244">
        <f t="shared" si="22"/>
        <v>14567.3</v>
      </c>
      <c r="T22" s="244">
        <f t="shared" si="23"/>
        <v>15334</v>
      </c>
      <c r="U22" s="244">
        <f t="shared" si="24"/>
        <v>16100.7</v>
      </c>
      <c r="V22" s="244">
        <f t="shared" si="25"/>
        <v>16867.400000000001</v>
      </c>
      <c r="W22" s="244">
        <f t="shared" si="19"/>
        <v>17634.099999999999</v>
      </c>
      <c r="X22" s="244">
        <f t="shared" si="20"/>
        <v>18400.8</v>
      </c>
      <c r="Y22" s="235">
        <f t="shared" si="21"/>
        <v>19167.5</v>
      </c>
      <c r="Z22" s="307">
        <v>230</v>
      </c>
      <c r="AA22" s="298">
        <v>250</v>
      </c>
    </row>
    <row r="23" spans="1:27" ht="15" customHeight="1" thickBot="1" x14ac:dyDescent="0.3">
      <c r="A23" s="685"/>
      <c r="B23" s="344" t="s">
        <v>209</v>
      </c>
      <c r="C23" s="237">
        <f t="shared" si="1"/>
        <v>2300.1</v>
      </c>
      <c r="D23" s="244">
        <f t="shared" si="2"/>
        <v>3066.8</v>
      </c>
      <c r="E23" s="244">
        <f t="shared" si="3"/>
        <v>3833.5</v>
      </c>
      <c r="F23" s="244">
        <f t="shared" si="4"/>
        <v>4600.2</v>
      </c>
      <c r="G23" s="244">
        <f t="shared" si="5"/>
        <v>5366.9</v>
      </c>
      <c r="H23" s="244">
        <f t="shared" si="6"/>
        <v>6133.6</v>
      </c>
      <c r="I23" s="244">
        <f t="shared" si="7"/>
        <v>6900.3</v>
      </c>
      <c r="J23" s="120">
        <v>7667</v>
      </c>
      <c r="K23" s="244">
        <f t="shared" si="8"/>
        <v>8433.7000000000007</v>
      </c>
      <c r="L23" s="244">
        <f t="shared" si="9"/>
        <v>9200.4</v>
      </c>
      <c r="M23" s="244">
        <f t="shared" si="10"/>
        <v>9967.1</v>
      </c>
      <c r="N23" s="244">
        <f t="shared" si="11"/>
        <v>10733.8</v>
      </c>
      <c r="O23" s="244">
        <f t="shared" si="12"/>
        <v>11500.5</v>
      </c>
      <c r="P23" s="244">
        <f t="shared" si="0"/>
        <v>12267.2</v>
      </c>
      <c r="Q23" s="244">
        <f t="shared" si="13"/>
        <v>13033.9</v>
      </c>
      <c r="R23" s="244">
        <f t="shared" si="14"/>
        <v>13800.6</v>
      </c>
      <c r="S23" s="244">
        <f t="shared" si="22"/>
        <v>14567.3</v>
      </c>
      <c r="T23" s="244">
        <f t="shared" si="23"/>
        <v>15334</v>
      </c>
      <c r="U23" s="244">
        <f t="shared" si="24"/>
        <v>16100.7</v>
      </c>
      <c r="V23" s="244">
        <f t="shared" si="25"/>
        <v>16867.400000000001</v>
      </c>
      <c r="W23" s="244">
        <f t="shared" si="19"/>
        <v>17634.099999999999</v>
      </c>
      <c r="X23" s="244">
        <f t="shared" si="20"/>
        <v>18400.8</v>
      </c>
      <c r="Y23" s="235">
        <f t="shared" si="21"/>
        <v>19167.5</v>
      </c>
      <c r="Z23" s="307">
        <v>230</v>
      </c>
      <c r="AA23" s="298">
        <v>250</v>
      </c>
    </row>
    <row r="24" spans="1:27" ht="15" customHeight="1" thickBot="1" x14ac:dyDescent="0.3">
      <c r="A24" s="686"/>
      <c r="B24" s="345" t="s">
        <v>387</v>
      </c>
      <c r="C24" s="311">
        <f t="shared" si="1"/>
        <v>2300.1</v>
      </c>
      <c r="D24" s="117">
        <f t="shared" si="2"/>
        <v>3066.8</v>
      </c>
      <c r="E24" s="117">
        <f t="shared" si="3"/>
        <v>3833.5</v>
      </c>
      <c r="F24" s="117">
        <f t="shared" si="4"/>
        <v>4600.2</v>
      </c>
      <c r="G24" s="117">
        <f t="shared" si="5"/>
        <v>5366.9</v>
      </c>
      <c r="H24" s="117">
        <f t="shared" si="6"/>
        <v>6133.6</v>
      </c>
      <c r="I24" s="117">
        <f t="shared" si="7"/>
        <v>6900.3</v>
      </c>
      <c r="J24" s="120">
        <v>7667</v>
      </c>
      <c r="K24" s="117">
        <f t="shared" si="8"/>
        <v>8433.7000000000007</v>
      </c>
      <c r="L24" s="117">
        <f t="shared" si="9"/>
        <v>9200.4</v>
      </c>
      <c r="M24" s="117">
        <f t="shared" si="10"/>
        <v>9967.1</v>
      </c>
      <c r="N24" s="117">
        <f t="shared" si="11"/>
        <v>10733.8</v>
      </c>
      <c r="O24" s="117">
        <f t="shared" si="12"/>
        <v>11500.5</v>
      </c>
      <c r="P24" s="117">
        <f t="shared" si="0"/>
        <v>12267.2</v>
      </c>
      <c r="Q24" s="117">
        <f t="shared" si="13"/>
        <v>13033.9</v>
      </c>
      <c r="R24" s="117">
        <f t="shared" si="14"/>
        <v>13800.6</v>
      </c>
      <c r="S24" s="117">
        <f t="shared" si="22"/>
        <v>14567.3</v>
      </c>
      <c r="T24" s="117">
        <f t="shared" si="23"/>
        <v>15334</v>
      </c>
      <c r="U24" s="117">
        <f t="shared" si="24"/>
        <v>16100.7</v>
      </c>
      <c r="V24" s="117">
        <f t="shared" si="25"/>
        <v>16867.400000000001</v>
      </c>
      <c r="W24" s="117">
        <f t="shared" si="19"/>
        <v>17634.099999999999</v>
      </c>
      <c r="X24" s="117">
        <f t="shared" si="20"/>
        <v>18400.8</v>
      </c>
      <c r="Y24" s="123">
        <f t="shared" si="21"/>
        <v>19167.5</v>
      </c>
      <c r="Z24" s="308">
        <v>230</v>
      </c>
      <c r="AA24" s="300">
        <v>250</v>
      </c>
    </row>
    <row r="26" spans="1:27" ht="15.75" x14ac:dyDescent="0.25">
      <c r="A26" s="663" t="s">
        <v>27</v>
      </c>
      <c r="B26" s="663"/>
      <c r="C26" s="663"/>
      <c r="D26" s="663"/>
      <c r="E26" s="663"/>
      <c r="F26" s="663"/>
      <c r="G26" s="663"/>
      <c r="H26" s="663"/>
      <c r="I26" s="663"/>
      <c r="J26" s="663"/>
      <c r="K26" s="663"/>
      <c r="L26" s="663"/>
      <c r="M26" s="663"/>
      <c r="N26" s="663"/>
      <c r="O26" s="663"/>
      <c r="P26" s="663"/>
      <c r="Q26" s="663"/>
    </row>
    <row r="27" spans="1:27" ht="15.75" x14ac:dyDescent="0.25">
      <c r="A27" s="669" t="s">
        <v>407</v>
      </c>
      <c r="B27" s="669"/>
      <c r="C27" s="669"/>
      <c r="D27" s="669"/>
      <c r="E27" s="669"/>
      <c r="F27" s="669"/>
      <c r="G27" s="669"/>
      <c r="H27" s="669"/>
      <c r="I27" s="669"/>
      <c r="J27" s="669"/>
      <c r="K27" s="669"/>
      <c r="L27" s="669"/>
      <c r="M27" s="669"/>
      <c r="N27" s="669"/>
      <c r="O27" s="669"/>
      <c r="P27" s="669"/>
      <c r="Q27" s="669"/>
    </row>
    <row r="28" spans="1:27" ht="15.75" x14ac:dyDescent="0.25">
      <c r="A28" s="60" t="s">
        <v>405</v>
      </c>
      <c r="B28" s="60"/>
      <c r="C28" s="60"/>
      <c r="D28" s="60"/>
      <c r="E28" s="60"/>
      <c r="F28" s="60"/>
      <c r="G28" s="60"/>
      <c r="H28" s="60"/>
    </row>
    <row r="29" spans="1:27" ht="15.75" x14ac:dyDescent="0.25">
      <c r="A29" s="662" t="s">
        <v>406</v>
      </c>
      <c r="B29" s="662"/>
      <c r="C29" s="662"/>
      <c r="D29" s="662"/>
      <c r="E29" s="662"/>
      <c r="F29" s="662"/>
      <c r="G29" s="662"/>
      <c r="H29" s="662"/>
      <c r="I29" s="662"/>
      <c r="J29" s="662"/>
      <c r="K29" s="662"/>
      <c r="L29" s="662"/>
      <c r="M29" s="662"/>
      <c r="N29" s="662"/>
      <c r="O29" s="662"/>
      <c r="P29" s="662"/>
      <c r="Q29" s="662"/>
      <c r="R29" s="662"/>
      <c r="S29" s="662"/>
      <c r="T29" s="662"/>
      <c r="U29" s="662"/>
    </row>
    <row r="30" spans="1:27" x14ac:dyDescent="0.25">
      <c r="B30" s="11"/>
      <c r="C30" s="11"/>
      <c r="D30" s="11"/>
      <c r="E30" s="11"/>
      <c r="F30" s="11"/>
      <c r="G30" s="11"/>
      <c r="H30" s="11"/>
      <c r="I30" s="11"/>
      <c r="J30" s="61"/>
      <c r="K30" s="61"/>
    </row>
    <row r="31" spans="1:27" x14ac:dyDescent="0.25">
      <c r="B31" s="689" t="s">
        <v>104</v>
      </c>
      <c r="C31" s="689"/>
      <c r="D31" s="690" t="s">
        <v>105</v>
      </c>
      <c r="E31" s="691"/>
      <c r="F31" s="692"/>
      <c r="G31" s="689" t="s">
        <v>124</v>
      </c>
      <c r="H31" s="689"/>
      <c r="I31" s="689"/>
      <c r="J31" s="689"/>
      <c r="K31" s="693" t="s">
        <v>125</v>
      </c>
      <c r="L31" s="693"/>
      <c r="M31" s="693"/>
      <c r="N31" s="693"/>
    </row>
    <row r="32" spans="1:27" x14ac:dyDescent="0.25">
      <c r="B32" s="688" t="s">
        <v>126</v>
      </c>
      <c r="C32" s="688"/>
      <c r="D32" s="689" t="s">
        <v>123</v>
      </c>
      <c r="E32" s="689"/>
      <c r="F32" s="689"/>
      <c r="G32" s="689" t="s">
        <v>127</v>
      </c>
      <c r="H32" s="689"/>
      <c r="I32" s="689"/>
      <c r="J32" s="689"/>
      <c r="K32" s="689" t="s">
        <v>127</v>
      </c>
      <c r="L32" s="689"/>
      <c r="M32" s="689"/>
      <c r="N32" s="689"/>
    </row>
    <row r="33" spans="1:21" x14ac:dyDescent="0.25">
      <c r="R33" s="11"/>
      <c r="S33" s="61"/>
      <c r="T33" s="61"/>
    </row>
    <row r="34" spans="1:21" ht="21" x14ac:dyDescent="0.35">
      <c r="A34" s="63" t="s">
        <v>16</v>
      </c>
      <c r="R34" s="11"/>
      <c r="S34" s="61"/>
      <c r="T34" s="61"/>
    </row>
    <row r="35" spans="1:21" ht="21" x14ac:dyDescent="0.35">
      <c r="C35" s="374" t="s">
        <v>402</v>
      </c>
      <c r="R35" s="11"/>
      <c r="S35" s="61"/>
      <c r="T35" s="61"/>
    </row>
    <row r="36" spans="1:21" ht="15.75" x14ac:dyDescent="0.25"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</row>
    <row r="38" spans="1:21" x14ac:dyDescent="0.25">
      <c r="A38" s="11"/>
      <c r="B38" s="11"/>
    </row>
  </sheetData>
  <mergeCells count="21">
    <mergeCell ref="B32:C32"/>
    <mergeCell ref="D32:F32"/>
    <mergeCell ref="G32:J32"/>
    <mergeCell ref="K32:N32"/>
    <mergeCell ref="A27:Q27"/>
    <mergeCell ref="A29:U29"/>
    <mergeCell ref="B31:C31"/>
    <mergeCell ref="D31:F31"/>
    <mergeCell ref="G31:J31"/>
    <mergeCell ref="K31:N31"/>
    <mergeCell ref="A26:Q26"/>
    <mergeCell ref="A1:V1"/>
    <mergeCell ref="U2:V2"/>
    <mergeCell ref="A3:V3"/>
    <mergeCell ref="A4:A5"/>
    <mergeCell ref="B4:B5"/>
    <mergeCell ref="A7:A11"/>
    <mergeCell ref="A12:A16"/>
    <mergeCell ref="A17:A20"/>
    <mergeCell ref="A21:A24"/>
    <mergeCell ref="C4:Y4"/>
  </mergeCells>
  <pageMargins left="0.25" right="0.25" top="0.75" bottom="0.75" header="0.3" footer="0.3"/>
  <pageSetup paperSize="9" scale="74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19"/>
  <sheetViews>
    <sheetView workbookViewId="0">
      <selection activeCell="D5" sqref="D5"/>
    </sheetView>
  </sheetViews>
  <sheetFormatPr defaultRowHeight="15" x14ac:dyDescent="0.25"/>
  <cols>
    <col min="1" max="1" width="13.140625" customWidth="1"/>
    <col min="2" max="2" width="11.28515625" customWidth="1"/>
    <col min="4" max="4" width="12.140625" bestFit="1" customWidth="1"/>
    <col min="5" max="5" width="67.140625" customWidth="1"/>
  </cols>
  <sheetData>
    <row r="1" spans="1:5" ht="21" x14ac:dyDescent="0.35">
      <c r="A1" s="497" t="s">
        <v>211</v>
      </c>
      <c r="B1" s="498"/>
      <c r="C1" s="498"/>
      <c r="D1" s="498"/>
      <c r="E1" s="498"/>
    </row>
    <row r="2" spans="1:5" ht="23.25" x14ac:dyDescent="0.35">
      <c r="A2" s="56"/>
      <c r="B2" s="82"/>
      <c r="C2" s="82"/>
      <c r="D2" s="82"/>
      <c r="E2" s="82"/>
    </row>
    <row r="3" spans="1:5" ht="21" x14ac:dyDescent="0.35">
      <c r="A3" s="694" t="s">
        <v>408</v>
      </c>
      <c r="B3" s="695"/>
      <c r="C3" s="695"/>
      <c r="D3" s="695"/>
      <c r="E3" s="695"/>
    </row>
    <row r="4" spans="1:5" ht="15.75" x14ac:dyDescent="0.25">
      <c r="A4" s="27" t="s">
        <v>212</v>
      </c>
      <c r="B4" s="27" t="s">
        <v>34</v>
      </c>
      <c r="C4" s="27" t="s">
        <v>35</v>
      </c>
      <c r="D4" s="27" t="s">
        <v>36</v>
      </c>
      <c r="E4" s="28"/>
    </row>
    <row r="5" spans="1:5" ht="15.75" x14ac:dyDescent="0.25">
      <c r="A5" s="27" t="s">
        <v>213</v>
      </c>
      <c r="B5" s="27" t="s">
        <v>216</v>
      </c>
      <c r="C5" s="27" t="s">
        <v>217</v>
      </c>
      <c r="D5" s="29">
        <v>202</v>
      </c>
      <c r="E5" s="28"/>
    </row>
    <row r="6" spans="1:5" ht="15.75" x14ac:dyDescent="0.25">
      <c r="A6" s="27" t="s">
        <v>214</v>
      </c>
      <c r="B6" s="27" t="s">
        <v>216</v>
      </c>
      <c r="C6" s="27" t="s">
        <v>217</v>
      </c>
      <c r="D6" s="29">
        <v>250</v>
      </c>
      <c r="E6" s="28"/>
    </row>
    <row r="7" spans="1:5" ht="15.75" x14ac:dyDescent="0.25">
      <c r="A7" s="27" t="s">
        <v>215</v>
      </c>
      <c r="B7" s="27" t="s">
        <v>216</v>
      </c>
      <c r="C7" s="27" t="s">
        <v>217</v>
      </c>
      <c r="D7" s="29">
        <v>298</v>
      </c>
      <c r="E7" s="28"/>
    </row>
    <row r="9" spans="1:5" x14ac:dyDescent="0.25">
      <c r="A9" s="504" t="s">
        <v>218</v>
      </c>
      <c r="B9" s="504"/>
      <c r="C9" s="504"/>
      <c r="D9" s="504"/>
      <c r="E9" s="504"/>
    </row>
    <row r="10" spans="1:5" x14ac:dyDescent="0.25">
      <c r="A10" s="30"/>
      <c r="B10" s="31"/>
      <c r="C10" s="31"/>
      <c r="D10" s="31"/>
      <c r="E10" s="31"/>
    </row>
    <row r="11" spans="1:5" x14ac:dyDescent="0.25">
      <c r="A11" s="30"/>
      <c r="B11" s="31"/>
      <c r="C11" s="31"/>
      <c r="D11" s="31"/>
      <c r="E11" s="31"/>
    </row>
    <row r="12" spans="1:5" x14ac:dyDescent="0.25">
      <c r="A12" s="33"/>
      <c r="B12" s="31"/>
      <c r="C12" s="31"/>
      <c r="D12" s="31"/>
      <c r="E12" s="31"/>
    </row>
    <row r="13" spans="1:5" x14ac:dyDescent="0.25">
      <c r="A13" s="33"/>
      <c r="E13" s="36"/>
    </row>
    <row r="14" spans="1:5" x14ac:dyDescent="0.25">
      <c r="A14" s="33"/>
      <c r="B14" s="39"/>
      <c r="C14" s="39"/>
      <c r="D14" s="36"/>
      <c r="E14" s="40"/>
    </row>
    <row r="15" spans="1:5" x14ac:dyDescent="0.25">
      <c r="A15" s="33"/>
      <c r="B15" s="41"/>
      <c r="C15" s="36"/>
      <c r="D15" s="42"/>
      <c r="E15" s="42"/>
    </row>
    <row r="16" spans="1:5" x14ac:dyDescent="0.25">
      <c r="A16" s="45"/>
      <c r="B16" s="41"/>
      <c r="C16" s="36"/>
      <c r="D16" s="42"/>
      <c r="E16" s="42"/>
    </row>
    <row r="17" spans="1:5" x14ac:dyDescent="0.25">
      <c r="A17" s="45"/>
      <c r="B17" s="46"/>
      <c r="C17" s="36"/>
      <c r="D17" s="42"/>
      <c r="E17" s="42"/>
    </row>
    <row r="18" spans="1:5" x14ac:dyDescent="0.25">
      <c r="A18" s="45"/>
      <c r="B18" s="46"/>
      <c r="C18" s="36"/>
      <c r="D18" s="42"/>
      <c r="E18" s="42"/>
    </row>
    <row r="19" spans="1:5" x14ac:dyDescent="0.25">
      <c r="B19" s="46"/>
      <c r="C19" s="36"/>
      <c r="D19" s="42"/>
      <c r="E19" s="42"/>
    </row>
  </sheetData>
  <mergeCells count="3">
    <mergeCell ref="A1:E1"/>
    <mergeCell ref="A3:E3"/>
    <mergeCell ref="A9:E9"/>
  </mergeCells>
  <pageMargins left="0.7" right="0.7" top="0.75" bottom="0.75" header="0.3" footer="0.3"/>
  <pageSetup paperSize="9" scale="71" orientation="landscape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156"/>
  <sheetViews>
    <sheetView zoomScale="85" zoomScaleNormal="85" workbookViewId="0">
      <selection activeCell="C3" sqref="C3:AH20"/>
    </sheetView>
  </sheetViews>
  <sheetFormatPr defaultRowHeight="15" x14ac:dyDescent="0.25"/>
  <cols>
    <col min="3" max="29" width="10.5703125" bestFit="1" customWidth="1"/>
    <col min="30" max="30" width="12" bestFit="1" customWidth="1"/>
    <col min="31" max="33" width="10.5703125" bestFit="1" customWidth="1"/>
    <col min="34" max="34" width="12" bestFit="1" customWidth="1"/>
  </cols>
  <sheetData>
    <row r="1" spans="1:36" ht="19.5" thickBot="1" x14ac:dyDescent="0.35">
      <c r="A1" s="740" t="s">
        <v>77</v>
      </c>
      <c r="B1" s="742"/>
      <c r="C1" s="740">
        <v>50</v>
      </c>
      <c r="D1" s="741"/>
      <c r="E1" s="741"/>
      <c r="F1" s="742"/>
      <c r="G1" s="740">
        <v>60</v>
      </c>
      <c r="H1" s="741"/>
      <c r="I1" s="741"/>
      <c r="J1" s="742"/>
      <c r="K1" s="740">
        <v>70</v>
      </c>
      <c r="L1" s="741"/>
      <c r="M1" s="741"/>
      <c r="N1" s="742"/>
      <c r="O1" s="740">
        <v>80</v>
      </c>
      <c r="P1" s="741"/>
      <c r="Q1" s="741"/>
      <c r="R1" s="742"/>
      <c r="S1" s="740">
        <v>90</v>
      </c>
      <c r="T1" s="741"/>
      <c r="U1" s="741"/>
      <c r="V1" s="742"/>
      <c r="W1" s="740">
        <v>100</v>
      </c>
      <c r="X1" s="741"/>
      <c r="Y1" s="741"/>
      <c r="Z1" s="742"/>
      <c r="AA1" s="740">
        <v>110</v>
      </c>
      <c r="AB1" s="741"/>
      <c r="AC1" s="741"/>
      <c r="AD1" s="742"/>
      <c r="AE1" s="740">
        <v>120</v>
      </c>
      <c r="AF1" s="741"/>
      <c r="AG1" s="741"/>
      <c r="AH1" s="742"/>
    </row>
    <row r="2" spans="1:36" ht="19.5" thickBot="1" x14ac:dyDescent="0.35">
      <c r="A2" s="750" t="s">
        <v>287</v>
      </c>
      <c r="B2" s="751"/>
      <c r="C2" s="100">
        <v>1</v>
      </c>
      <c r="D2" s="101">
        <v>2</v>
      </c>
      <c r="E2" s="101">
        <v>3</v>
      </c>
      <c r="F2" s="102">
        <v>4</v>
      </c>
      <c r="G2" s="100">
        <v>1</v>
      </c>
      <c r="H2" s="101">
        <v>2</v>
      </c>
      <c r="I2" s="101">
        <v>3</v>
      </c>
      <c r="J2" s="102">
        <v>4</v>
      </c>
      <c r="K2" s="100">
        <v>1</v>
      </c>
      <c r="L2" s="101">
        <v>2</v>
      </c>
      <c r="M2" s="101">
        <v>3</v>
      </c>
      <c r="N2" s="102">
        <v>4</v>
      </c>
      <c r="O2" s="100">
        <v>1</v>
      </c>
      <c r="P2" s="101">
        <v>2</v>
      </c>
      <c r="Q2" s="101">
        <v>3</v>
      </c>
      <c r="R2" s="102">
        <v>4</v>
      </c>
      <c r="S2" s="100">
        <v>1</v>
      </c>
      <c r="T2" s="101">
        <v>2</v>
      </c>
      <c r="U2" s="101">
        <v>3</v>
      </c>
      <c r="V2" s="102">
        <v>4</v>
      </c>
      <c r="W2" s="100">
        <v>1</v>
      </c>
      <c r="X2" s="101">
        <v>2</v>
      </c>
      <c r="Y2" s="101">
        <v>3</v>
      </c>
      <c r="Z2" s="102">
        <v>4</v>
      </c>
      <c r="AA2" s="100">
        <v>1</v>
      </c>
      <c r="AB2" s="101">
        <v>2</v>
      </c>
      <c r="AC2" s="101">
        <v>3</v>
      </c>
      <c r="AD2" s="102">
        <v>4</v>
      </c>
      <c r="AE2" s="100">
        <v>1</v>
      </c>
      <c r="AF2" s="101">
        <v>2</v>
      </c>
      <c r="AG2" s="101">
        <v>3</v>
      </c>
      <c r="AH2" s="102">
        <v>4</v>
      </c>
    </row>
    <row r="3" spans="1:36" ht="18.75" x14ac:dyDescent="0.3">
      <c r="A3" s="752" t="s">
        <v>288</v>
      </c>
      <c r="B3" s="103">
        <v>50</v>
      </c>
      <c r="C3" s="385">
        <v>1734.5328000000002</v>
      </c>
      <c r="D3" s="386">
        <v>2449.6471999999999</v>
      </c>
      <c r="E3" s="387">
        <v>2601.7992000000004</v>
      </c>
      <c r="F3" s="388">
        <v>2913.7108000000003</v>
      </c>
      <c r="G3" s="389">
        <v>1841.0391999999999</v>
      </c>
      <c r="H3" s="390">
        <v>2540.9384</v>
      </c>
      <c r="I3" s="390">
        <v>2693.0904000000005</v>
      </c>
      <c r="J3" s="391">
        <v>3141.9387999999999</v>
      </c>
      <c r="K3" s="385">
        <v>1932.3304000000001</v>
      </c>
      <c r="L3" s="387">
        <v>2632.2295999999997</v>
      </c>
      <c r="M3" s="387">
        <v>3065.8627999999999</v>
      </c>
      <c r="N3" s="388">
        <v>3537.5339999999997</v>
      </c>
      <c r="O3" s="389">
        <v>2031.2292000000004</v>
      </c>
      <c r="P3" s="392">
        <v>2723.5207999999998</v>
      </c>
      <c r="Q3" s="392">
        <v>3157.154</v>
      </c>
      <c r="R3" s="391">
        <v>3872.2684000000004</v>
      </c>
      <c r="S3" s="385">
        <v>2190.9888000000001</v>
      </c>
      <c r="T3" s="387">
        <v>2807.2044000000001</v>
      </c>
      <c r="U3" s="387">
        <v>3248.4452000000006</v>
      </c>
      <c r="V3" s="388">
        <v>4381.9776000000002</v>
      </c>
      <c r="W3" s="389">
        <v>2282.2799999999997</v>
      </c>
      <c r="X3" s="392">
        <v>3027.8247999999999</v>
      </c>
      <c r="Y3" s="392">
        <v>3742.9392000000007</v>
      </c>
      <c r="Z3" s="391">
        <v>4564.5599999999995</v>
      </c>
      <c r="AA3" s="385">
        <v>2449.6472000000003</v>
      </c>
      <c r="AB3" s="387">
        <v>3240.8375999999998</v>
      </c>
      <c r="AC3" s="387">
        <v>3834.2304000000004</v>
      </c>
      <c r="AD3" s="388">
        <v>5036.2312000000002</v>
      </c>
      <c r="AE3" s="393">
        <v>2487.6852000000008</v>
      </c>
      <c r="AF3" s="392">
        <v>3332.1288</v>
      </c>
      <c r="AG3" s="392">
        <v>4176.5724000000009</v>
      </c>
      <c r="AH3" s="391">
        <v>5226.4211999999998</v>
      </c>
      <c r="AJ3" s="83"/>
    </row>
    <row r="4" spans="1:36" ht="18.75" x14ac:dyDescent="0.3">
      <c r="A4" s="753"/>
      <c r="B4" s="104">
        <v>60</v>
      </c>
      <c r="C4" s="394">
        <v>1863.8620000000001</v>
      </c>
      <c r="D4" s="395">
        <v>2533.3308000000002</v>
      </c>
      <c r="E4" s="395">
        <v>2639.8372000000004</v>
      </c>
      <c r="F4" s="396">
        <v>2951.7487999999994</v>
      </c>
      <c r="G4" s="397">
        <v>2008.4063999999998</v>
      </c>
      <c r="H4" s="398">
        <v>2685.4827999999998</v>
      </c>
      <c r="I4" s="398">
        <v>2951.7487999999994</v>
      </c>
      <c r="J4" s="399">
        <v>3332.1288</v>
      </c>
      <c r="K4" s="394">
        <v>2099.6976</v>
      </c>
      <c r="L4" s="395">
        <v>2944.1412000000005</v>
      </c>
      <c r="M4" s="395">
        <v>3126.7236000000003</v>
      </c>
      <c r="N4" s="396">
        <v>3659.2556000000004</v>
      </c>
      <c r="O4" s="397">
        <v>2198.5964000000004</v>
      </c>
      <c r="P4" s="398">
        <v>3035.4324000000001</v>
      </c>
      <c r="Q4" s="398">
        <v>3560.3568</v>
      </c>
      <c r="R4" s="399">
        <v>4184.18</v>
      </c>
      <c r="S4" s="394">
        <v>2358.3560000000002</v>
      </c>
      <c r="T4" s="395">
        <v>3126.7236000000003</v>
      </c>
      <c r="U4" s="395">
        <v>3651.6480000000001</v>
      </c>
      <c r="V4" s="396">
        <v>4610.2056000000011</v>
      </c>
      <c r="W4" s="397">
        <v>2457.2547999999997</v>
      </c>
      <c r="X4" s="398">
        <v>3347.3440000000001</v>
      </c>
      <c r="Y4" s="398">
        <v>4222.2179999999998</v>
      </c>
      <c r="Z4" s="399">
        <v>5013.4084000000012</v>
      </c>
      <c r="AA4" s="394">
        <v>2617.0144</v>
      </c>
      <c r="AB4" s="395">
        <v>3560.3568</v>
      </c>
      <c r="AC4" s="395">
        <v>4313.5091999999995</v>
      </c>
      <c r="AD4" s="396">
        <v>5545.9404000000013</v>
      </c>
      <c r="AE4" s="397">
        <v>2655.0524000000005</v>
      </c>
      <c r="AF4" s="398">
        <v>3651.6480000000001</v>
      </c>
      <c r="AG4" s="398">
        <v>4655.851200000001</v>
      </c>
      <c r="AH4" s="399">
        <v>5857.8519999999999</v>
      </c>
    </row>
    <row r="5" spans="1:36" ht="18.75" x14ac:dyDescent="0.3">
      <c r="A5" s="753"/>
      <c r="B5" s="104">
        <v>70</v>
      </c>
      <c r="C5" s="400">
        <v>1886.6848000000002</v>
      </c>
      <c r="D5" s="401">
        <v>2601.7992000000004</v>
      </c>
      <c r="E5" s="401">
        <v>2723.5207999999998</v>
      </c>
      <c r="F5" s="402">
        <v>3081.078</v>
      </c>
      <c r="G5" s="403">
        <v>2114.9128000000001</v>
      </c>
      <c r="H5" s="404">
        <v>2753.9512000000004</v>
      </c>
      <c r="I5" s="404">
        <v>3043.0400000000004</v>
      </c>
      <c r="J5" s="405">
        <v>3469.0656000000004</v>
      </c>
      <c r="K5" s="400">
        <v>2267.0648000000001</v>
      </c>
      <c r="L5" s="401">
        <v>3088.6856000000002</v>
      </c>
      <c r="M5" s="401">
        <v>3423.42</v>
      </c>
      <c r="N5" s="402">
        <v>3925.5216000000005</v>
      </c>
      <c r="O5" s="403">
        <v>2365.9636</v>
      </c>
      <c r="P5" s="406">
        <v>3354.9516000000003</v>
      </c>
      <c r="Q5" s="406">
        <v>3788.5847999999996</v>
      </c>
      <c r="R5" s="405">
        <v>4374.37</v>
      </c>
      <c r="S5" s="400">
        <v>2525.7232000000004</v>
      </c>
      <c r="T5" s="401">
        <v>3446.2427999999995</v>
      </c>
      <c r="U5" s="401">
        <v>4054.8507999999997</v>
      </c>
      <c r="V5" s="402">
        <v>4823.2183999999997</v>
      </c>
      <c r="W5" s="403">
        <v>2624.6220000000003</v>
      </c>
      <c r="X5" s="406">
        <v>3659.2556000000004</v>
      </c>
      <c r="Y5" s="406">
        <v>4564.5599999999995</v>
      </c>
      <c r="Z5" s="405">
        <v>5272.0668000000005</v>
      </c>
      <c r="AA5" s="400">
        <v>2784.3816000000002</v>
      </c>
      <c r="AB5" s="401">
        <v>3872.2684000000004</v>
      </c>
      <c r="AC5" s="401">
        <v>4922.1171999999997</v>
      </c>
      <c r="AD5" s="402">
        <v>5720.9152000000004</v>
      </c>
      <c r="AE5" s="407">
        <v>2822.4196000000002</v>
      </c>
      <c r="AF5" s="406">
        <v>3963.5596000000005</v>
      </c>
      <c r="AG5" s="406">
        <v>5142.7375999999995</v>
      </c>
      <c r="AH5" s="405">
        <v>6184.9788000000008</v>
      </c>
    </row>
    <row r="6" spans="1:36" ht="18.75" x14ac:dyDescent="0.3">
      <c r="A6" s="753"/>
      <c r="B6" s="104">
        <v>80</v>
      </c>
      <c r="C6" s="394">
        <v>1848.6467999999998</v>
      </c>
      <c r="D6" s="395">
        <v>2373.5711999999999</v>
      </c>
      <c r="E6" s="395">
        <v>2746.3435999999997</v>
      </c>
      <c r="F6" s="396">
        <v>3141.9387999999999</v>
      </c>
      <c r="G6" s="397">
        <v>2076.8748000000001</v>
      </c>
      <c r="H6" s="398">
        <v>2464.8624</v>
      </c>
      <c r="I6" s="398">
        <v>3134.3312000000005</v>
      </c>
      <c r="J6" s="399">
        <v>3613.6100000000006</v>
      </c>
      <c r="K6" s="394">
        <v>2092.09</v>
      </c>
      <c r="L6" s="395">
        <v>2685.4827999999998</v>
      </c>
      <c r="M6" s="395">
        <v>3522.3188</v>
      </c>
      <c r="N6" s="396">
        <v>4092.8888000000002</v>
      </c>
      <c r="O6" s="397">
        <v>2518.1156000000001</v>
      </c>
      <c r="P6" s="398">
        <v>3377.7744000000002</v>
      </c>
      <c r="Q6" s="398">
        <v>3925.5216000000005</v>
      </c>
      <c r="R6" s="399">
        <v>4564.5599999999995</v>
      </c>
      <c r="S6" s="394">
        <v>2617.0144</v>
      </c>
      <c r="T6" s="395">
        <v>3598.3948</v>
      </c>
      <c r="U6" s="395">
        <v>4222.2179999999998</v>
      </c>
      <c r="V6" s="396">
        <v>5043.8387999999995</v>
      </c>
      <c r="W6" s="397">
        <v>2708.3056000000001</v>
      </c>
      <c r="X6" s="398">
        <v>3682.0783999999999</v>
      </c>
      <c r="Y6" s="398">
        <v>4709.1044000000002</v>
      </c>
      <c r="Z6" s="399">
        <v>5515.51</v>
      </c>
      <c r="AA6" s="394">
        <v>2807.2044000000001</v>
      </c>
      <c r="AB6" s="395">
        <v>3895.0912000000003</v>
      </c>
      <c r="AC6" s="395">
        <v>5097.0920000000006</v>
      </c>
      <c r="AD6" s="396">
        <v>5994.7888000000003</v>
      </c>
      <c r="AE6" s="397">
        <v>2997.3944000000001</v>
      </c>
      <c r="AF6" s="398">
        <v>3986.3824</v>
      </c>
      <c r="AG6" s="398">
        <v>5317.7124000000013</v>
      </c>
      <c r="AH6" s="399">
        <v>6466.46</v>
      </c>
    </row>
    <row r="7" spans="1:36" ht="18.75" x14ac:dyDescent="0.3">
      <c r="A7" s="753"/>
      <c r="B7" s="104">
        <v>90</v>
      </c>
      <c r="C7" s="400">
        <v>1886.6848000000002</v>
      </c>
      <c r="D7" s="401">
        <v>2411.6091999999999</v>
      </c>
      <c r="E7" s="401">
        <v>2814.8119999999999</v>
      </c>
      <c r="F7" s="402">
        <v>3256.0527999999999</v>
      </c>
      <c r="G7" s="403">
        <v>2122.5204000000003</v>
      </c>
      <c r="H7" s="404">
        <v>2632.2295999999997</v>
      </c>
      <c r="I7" s="404">
        <v>3233.23</v>
      </c>
      <c r="J7" s="405">
        <v>3758.1543999999999</v>
      </c>
      <c r="K7" s="400">
        <v>2213.8116</v>
      </c>
      <c r="L7" s="401">
        <v>2723.5207999999998</v>
      </c>
      <c r="M7" s="401">
        <v>3606.0024000000003</v>
      </c>
      <c r="N7" s="402">
        <v>4252.6483999999991</v>
      </c>
      <c r="O7" s="403">
        <v>2571.3687999999997</v>
      </c>
      <c r="P7" s="406">
        <v>3431.0276000000003</v>
      </c>
      <c r="Q7" s="406">
        <v>4047.2432000000003</v>
      </c>
      <c r="R7" s="405">
        <v>4762.3576000000003</v>
      </c>
      <c r="S7" s="400">
        <v>2670.2676000000001</v>
      </c>
      <c r="T7" s="401">
        <v>3651.6480000000001</v>
      </c>
      <c r="U7" s="401">
        <v>4283.0788000000002</v>
      </c>
      <c r="V7" s="402">
        <v>5249.2440000000006</v>
      </c>
      <c r="W7" s="403">
        <v>2769.1664000000005</v>
      </c>
      <c r="X7" s="406">
        <v>3742.9392000000007</v>
      </c>
      <c r="Y7" s="406">
        <v>4861.2563999999993</v>
      </c>
      <c r="Z7" s="405">
        <v>5751.3455999999996</v>
      </c>
      <c r="AA7" s="400">
        <v>2868.0652000000005</v>
      </c>
      <c r="AB7" s="401">
        <v>3955.9520000000007</v>
      </c>
      <c r="AC7" s="401">
        <v>5173.1680000000006</v>
      </c>
      <c r="AD7" s="402">
        <v>6261.0548000000008</v>
      </c>
      <c r="AE7" s="407">
        <v>3058.255200000001</v>
      </c>
      <c r="AF7" s="406">
        <v>4054.8507999999997</v>
      </c>
      <c r="AG7" s="406">
        <v>5393.7884000000004</v>
      </c>
      <c r="AH7" s="405">
        <v>6755.5488000000005</v>
      </c>
    </row>
    <row r="8" spans="1:36" ht="18.75" x14ac:dyDescent="0.3">
      <c r="A8" s="753"/>
      <c r="B8" s="104">
        <v>100</v>
      </c>
      <c r="C8" s="394">
        <v>1924.7227999999998</v>
      </c>
      <c r="D8" s="395">
        <v>2457.2547999999997</v>
      </c>
      <c r="E8" s="395">
        <v>2860.4576000000002</v>
      </c>
      <c r="F8" s="396">
        <v>3514.7112000000002</v>
      </c>
      <c r="G8" s="397">
        <v>2168.1660000000002</v>
      </c>
      <c r="H8" s="398">
        <v>2677.8752000000004</v>
      </c>
      <c r="I8" s="398">
        <v>3347.3440000000001</v>
      </c>
      <c r="J8" s="399">
        <v>4054.8507999999997</v>
      </c>
      <c r="K8" s="394">
        <v>2259.4571999999998</v>
      </c>
      <c r="L8" s="395">
        <v>2769.1664000000005</v>
      </c>
      <c r="M8" s="395">
        <v>3659.2556000000004</v>
      </c>
      <c r="N8" s="396">
        <v>4602.598</v>
      </c>
      <c r="O8" s="397">
        <v>2624.6220000000003</v>
      </c>
      <c r="P8" s="398">
        <v>3491.8883999999998</v>
      </c>
      <c r="Q8" s="398">
        <v>4138.5343999999996</v>
      </c>
      <c r="R8" s="399">
        <v>5043.8387999999995</v>
      </c>
      <c r="S8" s="394">
        <v>2731.1284000000001</v>
      </c>
      <c r="T8" s="395">
        <v>3712.5087999999996</v>
      </c>
      <c r="U8" s="395">
        <v>4351.5472</v>
      </c>
      <c r="V8" s="396">
        <v>5583.9784</v>
      </c>
      <c r="W8" s="397">
        <v>2830.0272000000004</v>
      </c>
      <c r="X8" s="398">
        <v>3803.7999999999997</v>
      </c>
      <c r="Y8" s="398">
        <v>5013.4084000000012</v>
      </c>
      <c r="Z8" s="399">
        <v>6116.5104000000019</v>
      </c>
      <c r="AA8" s="394">
        <v>2928.9259999999999</v>
      </c>
      <c r="AB8" s="395">
        <v>4024.4204</v>
      </c>
      <c r="AC8" s="395">
        <v>5370.9655999999995</v>
      </c>
      <c r="AD8" s="396">
        <v>6527.3208000000013</v>
      </c>
      <c r="AE8" s="397">
        <v>3119.1160000000004</v>
      </c>
      <c r="AF8" s="398">
        <v>4115.7116000000005</v>
      </c>
      <c r="AG8" s="398">
        <v>5469.8644000000004</v>
      </c>
      <c r="AH8" s="399">
        <v>7037.0300000000007</v>
      </c>
    </row>
    <row r="9" spans="1:36" ht="18.75" x14ac:dyDescent="0.3">
      <c r="A9" s="753"/>
      <c r="B9" s="104">
        <v>110</v>
      </c>
      <c r="C9" s="400">
        <v>1962.7608000000002</v>
      </c>
      <c r="D9" s="401">
        <v>2495.2928000000002</v>
      </c>
      <c r="E9" s="401">
        <v>2906.1032000000005</v>
      </c>
      <c r="F9" s="402">
        <v>3636.4328</v>
      </c>
      <c r="G9" s="403">
        <v>2213.8116</v>
      </c>
      <c r="H9" s="404">
        <v>2723.5207999999998</v>
      </c>
      <c r="I9" s="404">
        <v>3392.9896000000003</v>
      </c>
      <c r="J9" s="405">
        <v>4207.0028000000011</v>
      </c>
      <c r="K9" s="400">
        <v>2274.6724000000004</v>
      </c>
      <c r="L9" s="401">
        <v>2814.8119999999999</v>
      </c>
      <c r="M9" s="401">
        <v>3720.1164000000003</v>
      </c>
      <c r="N9" s="402">
        <v>4777.5728000000008</v>
      </c>
      <c r="O9" s="403">
        <v>2677.8752000000004</v>
      </c>
      <c r="P9" s="406">
        <v>3552.7492000000011</v>
      </c>
      <c r="Q9" s="406">
        <v>4199.3951999999999</v>
      </c>
      <c r="R9" s="405">
        <v>5249.2440000000006</v>
      </c>
      <c r="S9" s="400">
        <v>2791.9892</v>
      </c>
      <c r="T9" s="401">
        <v>3773.3696000000004</v>
      </c>
      <c r="U9" s="401">
        <v>4412.4080000000004</v>
      </c>
      <c r="V9" s="402">
        <v>5796.9912000000004</v>
      </c>
      <c r="W9" s="403">
        <v>2890.8879999999999</v>
      </c>
      <c r="X9" s="406">
        <v>3872.2684000000004</v>
      </c>
      <c r="Y9" s="406">
        <v>5089.4844000000012</v>
      </c>
      <c r="Z9" s="405">
        <v>6359.9536000000007</v>
      </c>
      <c r="AA9" s="400">
        <v>2989.7867999999999</v>
      </c>
      <c r="AB9" s="401">
        <v>4085.2812000000004</v>
      </c>
      <c r="AC9" s="401">
        <v>5454.6491999999998</v>
      </c>
      <c r="AD9" s="402">
        <v>6785.9792000000007</v>
      </c>
      <c r="AE9" s="407">
        <v>3179.9768000000004</v>
      </c>
      <c r="AF9" s="406">
        <v>4184.18</v>
      </c>
      <c r="AG9" s="406">
        <v>5675.2695999999996</v>
      </c>
      <c r="AH9" s="405">
        <v>7326.1188000000011</v>
      </c>
    </row>
    <row r="10" spans="1:36" ht="18.75" x14ac:dyDescent="0.3">
      <c r="A10" s="753"/>
      <c r="B10" s="104">
        <v>120</v>
      </c>
      <c r="C10" s="394">
        <v>2000.7988000000003</v>
      </c>
      <c r="D10" s="395">
        <v>2540.9384</v>
      </c>
      <c r="E10" s="395">
        <v>2951.7487999999994</v>
      </c>
      <c r="F10" s="396">
        <v>3758.1543999999999</v>
      </c>
      <c r="G10" s="397">
        <v>2259.4571999999998</v>
      </c>
      <c r="H10" s="398">
        <v>2761.5587999999998</v>
      </c>
      <c r="I10" s="398">
        <v>3446.2427999999995</v>
      </c>
      <c r="J10" s="399">
        <v>4351.5472</v>
      </c>
      <c r="K10" s="394">
        <v>2312.7104000000004</v>
      </c>
      <c r="L10" s="395">
        <v>2860.4576000000002</v>
      </c>
      <c r="M10" s="395">
        <v>3773.3696000000004</v>
      </c>
      <c r="N10" s="396">
        <v>4944.9399999999996</v>
      </c>
      <c r="O10" s="397">
        <v>2738.7360000000003</v>
      </c>
      <c r="P10" s="398">
        <v>3613.6100000000006</v>
      </c>
      <c r="Q10" s="398">
        <v>4267.8636000000006</v>
      </c>
      <c r="R10" s="399">
        <v>5447.0415999999996</v>
      </c>
      <c r="S10" s="394">
        <v>2852.8500000000004</v>
      </c>
      <c r="T10" s="395">
        <v>3834.2304000000004</v>
      </c>
      <c r="U10" s="395">
        <v>4480.8764000000001</v>
      </c>
      <c r="V10" s="396">
        <v>6025.2191999999995</v>
      </c>
      <c r="W10" s="397">
        <v>2951.7487999999994</v>
      </c>
      <c r="X10" s="398">
        <v>3933.1292000000008</v>
      </c>
      <c r="Y10" s="398">
        <v>5165.5604000000012</v>
      </c>
      <c r="Z10" s="399">
        <v>6595.7892000000002</v>
      </c>
      <c r="AA10" s="394">
        <v>3050.6475999999998</v>
      </c>
      <c r="AB10" s="395">
        <v>4153.7496000000001</v>
      </c>
      <c r="AC10" s="395">
        <v>5530.7252000000008</v>
      </c>
      <c r="AD10" s="396">
        <v>7052.2452000000003</v>
      </c>
      <c r="AE10" s="397">
        <v>3195.192</v>
      </c>
      <c r="AF10" s="398">
        <v>4245.0408000000007</v>
      </c>
      <c r="AG10" s="398">
        <v>5629.6239999999998</v>
      </c>
      <c r="AH10" s="399">
        <v>7615.2075999999997</v>
      </c>
      <c r="AJ10" s="414">
        <v>0.65</v>
      </c>
    </row>
    <row r="11" spans="1:36" ht="18.75" x14ac:dyDescent="0.3">
      <c r="A11" s="753"/>
      <c r="B11" s="104">
        <v>130</v>
      </c>
      <c r="C11" s="400">
        <v>2046.4444000000001</v>
      </c>
      <c r="D11" s="401">
        <v>2578.9764000000005</v>
      </c>
      <c r="E11" s="401">
        <v>2989.7867999999999</v>
      </c>
      <c r="F11" s="402">
        <v>3887.4836</v>
      </c>
      <c r="G11" s="403">
        <v>2305.1028000000006</v>
      </c>
      <c r="H11" s="404">
        <v>2807.2044000000001</v>
      </c>
      <c r="I11" s="404">
        <v>3499.4960000000001</v>
      </c>
      <c r="J11" s="405">
        <v>4549.3448000000008</v>
      </c>
      <c r="K11" s="400">
        <v>2343.1408000000006</v>
      </c>
      <c r="L11" s="401">
        <v>2906.1032000000005</v>
      </c>
      <c r="M11" s="401">
        <v>3826.6228000000001</v>
      </c>
      <c r="N11" s="402">
        <v>5180.7755999999999</v>
      </c>
      <c r="O11" s="403">
        <v>2799.5967999999998</v>
      </c>
      <c r="P11" s="406">
        <v>3674.4708000000001</v>
      </c>
      <c r="Q11" s="406">
        <v>4328.7244000000001</v>
      </c>
      <c r="R11" s="405">
        <v>5743.7379999999994</v>
      </c>
      <c r="S11" s="400">
        <v>2913.7108000000003</v>
      </c>
      <c r="T11" s="401">
        <v>3902.6988000000001</v>
      </c>
      <c r="U11" s="401">
        <v>4549.3448000000008</v>
      </c>
      <c r="V11" s="402">
        <v>6359.9536000000007</v>
      </c>
      <c r="W11" s="403">
        <v>3043.0400000000004</v>
      </c>
      <c r="X11" s="406">
        <v>3993.99</v>
      </c>
      <c r="Y11" s="406">
        <v>5241.6364000000003</v>
      </c>
      <c r="Z11" s="405">
        <v>6983.7767999999996</v>
      </c>
      <c r="AA11" s="400">
        <v>3119.1160000000004</v>
      </c>
      <c r="AB11" s="401">
        <v>4214.6103999999996</v>
      </c>
      <c r="AC11" s="401">
        <v>5614.4088000000002</v>
      </c>
      <c r="AD11" s="402">
        <v>7303.2960000000003</v>
      </c>
      <c r="AE11" s="407">
        <v>3309.3060000000005</v>
      </c>
      <c r="AF11" s="406">
        <v>4313.5091999999995</v>
      </c>
      <c r="AG11" s="406">
        <v>5835.029199999999</v>
      </c>
      <c r="AH11" s="405">
        <v>7896.6887999999999</v>
      </c>
    </row>
    <row r="12" spans="1:36" ht="18.75" x14ac:dyDescent="0.3">
      <c r="A12" s="753"/>
      <c r="B12" s="104">
        <v>140</v>
      </c>
      <c r="C12" s="394">
        <v>2092.09</v>
      </c>
      <c r="D12" s="395">
        <v>2632.2295999999997</v>
      </c>
      <c r="E12" s="395">
        <v>3035.4324000000001</v>
      </c>
      <c r="F12" s="396">
        <v>4016.8127999999997</v>
      </c>
      <c r="G12" s="397">
        <v>2350.7483999999999</v>
      </c>
      <c r="H12" s="398">
        <v>2860.4576000000002</v>
      </c>
      <c r="I12" s="398">
        <v>3552.7492000000011</v>
      </c>
      <c r="J12" s="399">
        <v>4701.4967999999999</v>
      </c>
      <c r="K12" s="394">
        <v>2404.0016000000001</v>
      </c>
      <c r="L12" s="395">
        <v>2959.3564000000006</v>
      </c>
      <c r="M12" s="395">
        <v>3887.4836</v>
      </c>
      <c r="N12" s="396">
        <v>5348.1428000000005</v>
      </c>
      <c r="O12" s="397">
        <v>2860.4576000000002</v>
      </c>
      <c r="P12" s="398">
        <v>3742.9392000000007</v>
      </c>
      <c r="Q12" s="398">
        <v>4397.1928000000007</v>
      </c>
      <c r="R12" s="399">
        <v>5949.1432000000004</v>
      </c>
      <c r="S12" s="394">
        <v>3043.0400000000004</v>
      </c>
      <c r="T12" s="395">
        <v>3971.1672000000008</v>
      </c>
      <c r="U12" s="395">
        <v>4617.8132000000005</v>
      </c>
      <c r="V12" s="396">
        <v>6588.1815999999999</v>
      </c>
      <c r="W12" s="397">
        <v>3103.9007999999999</v>
      </c>
      <c r="X12" s="398">
        <v>4077.6736000000001</v>
      </c>
      <c r="Y12" s="398">
        <v>5294.8895999999995</v>
      </c>
      <c r="Z12" s="399">
        <v>7090.2831999999999</v>
      </c>
      <c r="AA12" s="394">
        <v>3187.5844000000006</v>
      </c>
      <c r="AB12" s="395">
        <v>4298.2940000000008</v>
      </c>
      <c r="AC12" s="395">
        <v>5660.0544000000009</v>
      </c>
      <c r="AD12" s="396">
        <v>7516.3087999999998</v>
      </c>
      <c r="AE12" s="397">
        <v>3377.7744000000002</v>
      </c>
      <c r="AF12" s="398">
        <v>4397.1928000000007</v>
      </c>
      <c r="AG12" s="398">
        <v>6048.0420000000004</v>
      </c>
      <c r="AH12" s="399">
        <v>8064.0560000000005</v>
      </c>
      <c r="AJ12" s="414">
        <v>1.4</v>
      </c>
    </row>
    <row r="13" spans="1:36" ht="18.75" x14ac:dyDescent="0.3">
      <c r="A13" s="753"/>
      <c r="B13" s="104">
        <v>150</v>
      </c>
      <c r="C13" s="400">
        <v>2145.3432000000003</v>
      </c>
      <c r="D13" s="401">
        <v>2662.6600000000003</v>
      </c>
      <c r="E13" s="401">
        <v>3081.078</v>
      </c>
      <c r="F13" s="402">
        <v>4130.9268000000002</v>
      </c>
      <c r="G13" s="407">
        <v>2404.0016000000001</v>
      </c>
      <c r="H13" s="404">
        <v>2898.4956000000002</v>
      </c>
      <c r="I13" s="404">
        <v>3613.6100000000006</v>
      </c>
      <c r="J13" s="405">
        <v>4808.0032000000001</v>
      </c>
      <c r="K13" s="400">
        <v>2533.3308000000002</v>
      </c>
      <c r="L13" s="401">
        <v>3012.6095999999998</v>
      </c>
      <c r="M13" s="401">
        <v>3940.7368000000001</v>
      </c>
      <c r="N13" s="402">
        <v>5477.4720000000007</v>
      </c>
      <c r="O13" s="403">
        <v>2738.7360000000003</v>
      </c>
      <c r="P13" s="406">
        <v>3773.3696000000004</v>
      </c>
      <c r="Q13" s="406">
        <v>4549.3448000000008</v>
      </c>
      <c r="R13" s="405">
        <v>6139.3332</v>
      </c>
      <c r="S13" s="400">
        <v>2845.2424000000001</v>
      </c>
      <c r="T13" s="401">
        <v>4009.2052000000003</v>
      </c>
      <c r="U13" s="401">
        <v>4868.8640000000005</v>
      </c>
      <c r="V13" s="402">
        <v>6679.4728000000005</v>
      </c>
      <c r="W13" s="403">
        <v>2951.7487999999994</v>
      </c>
      <c r="X13" s="406">
        <v>4115.7116000000005</v>
      </c>
      <c r="Y13" s="406">
        <v>5317.7124000000013</v>
      </c>
      <c r="Z13" s="405">
        <v>7341.3339999999998</v>
      </c>
      <c r="AA13" s="400">
        <v>3058.255200000001</v>
      </c>
      <c r="AB13" s="401">
        <v>4351.5472</v>
      </c>
      <c r="AC13" s="401">
        <v>5682.8771999999999</v>
      </c>
      <c r="AD13" s="402">
        <v>7774.9672</v>
      </c>
      <c r="AE13" s="407">
        <v>3392.9896000000003</v>
      </c>
      <c r="AF13" s="406">
        <v>4458.0536000000002</v>
      </c>
      <c r="AG13" s="406">
        <v>6002.3964000000005</v>
      </c>
      <c r="AH13" s="405">
        <v>8353.1448000000019</v>
      </c>
    </row>
    <row r="14" spans="1:36" ht="18.75" x14ac:dyDescent="0.3">
      <c r="A14" s="753"/>
      <c r="B14" s="104">
        <v>160</v>
      </c>
      <c r="C14" s="394">
        <v>2206.2040000000002</v>
      </c>
      <c r="D14" s="395">
        <v>2769.1664000000005</v>
      </c>
      <c r="E14" s="395">
        <v>3119.1160000000004</v>
      </c>
      <c r="F14" s="396">
        <v>4267.8636000000006</v>
      </c>
      <c r="G14" s="397">
        <v>2464.8624</v>
      </c>
      <c r="H14" s="398">
        <v>2883.2804000000001</v>
      </c>
      <c r="I14" s="398">
        <v>3773.3696000000004</v>
      </c>
      <c r="J14" s="399">
        <v>4952.5475999999999</v>
      </c>
      <c r="K14" s="394">
        <v>2594.1916000000001</v>
      </c>
      <c r="L14" s="395">
        <v>3119.1160000000004</v>
      </c>
      <c r="M14" s="395">
        <v>4108.1040000000003</v>
      </c>
      <c r="N14" s="396">
        <v>5644.8392000000003</v>
      </c>
      <c r="O14" s="397">
        <v>2830.0272000000004</v>
      </c>
      <c r="P14" s="398">
        <v>3933.1292000000008</v>
      </c>
      <c r="Q14" s="398">
        <v>4747.1423999999997</v>
      </c>
      <c r="R14" s="399">
        <v>6337.1308000000008</v>
      </c>
      <c r="S14" s="394">
        <v>2936.5335999999998</v>
      </c>
      <c r="T14" s="395">
        <v>4168.9648000000007</v>
      </c>
      <c r="U14" s="395">
        <v>5081.8768</v>
      </c>
      <c r="V14" s="396">
        <v>6900.0932000000012</v>
      </c>
      <c r="W14" s="397">
        <v>3043.0400000000004</v>
      </c>
      <c r="X14" s="398">
        <v>4283.0788000000002</v>
      </c>
      <c r="Y14" s="398">
        <v>5561.1555999999991</v>
      </c>
      <c r="Z14" s="399">
        <v>7577.1695999999993</v>
      </c>
      <c r="AA14" s="394">
        <v>3149.5464000000002</v>
      </c>
      <c r="AB14" s="395">
        <v>4511.3068000000003</v>
      </c>
      <c r="AC14" s="395">
        <v>5926.3204000000014</v>
      </c>
      <c r="AD14" s="396">
        <v>8033.6255999999994</v>
      </c>
      <c r="AE14" s="397">
        <v>3476.6732000000002</v>
      </c>
      <c r="AF14" s="398">
        <v>4617.8132000000005</v>
      </c>
      <c r="AG14" s="398">
        <v>6245.8396000000002</v>
      </c>
      <c r="AH14" s="399">
        <v>8642.2336000000014</v>
      </c>
    </row>
    <row r="15" spans="1:36" ht="18.75" x14ac:dyDescent="0.3">
      <c r="A15" s="753"/>
      <c r="B15" s="104">
        <v>170</v>
      </c>
      <c r="C15" s="400">
        <v>2259.4571999999998</v>
      </c>
      <c r="D15" s="401">
        <v>2883.2804000000001</v>
      </c>
      <c r="E15" s="401">
        <v>3240.8375999999998</v>
      </c>
      <c r="F15" s="402">
        <v>4305.9016000000011</v>
      </c>
      <c r="G15" s="407">
        <v>2525.7232000000004</v>
      </c>
      <c r="H15" s="404">
        <v>3119.1160000000004</v>
      </c>
      <c r="I15" s="404">
        <v>3940.7368000000001</v>
      </c>
      <c r="J15" s="405">
        <v>5112.3072000000002</v>
      </c>
      <c r="K15" s="400">
        <v>2655.0524000000005</v>
      </c>
      <c r="L15" s="401">
        <v>3225.6223999999997</v>
      </c>
      <c r="M15" s="401">
        <v>4267.8636000000006</v>
      </c>
      <c r="N15" s="402">
        <v>5819.8140000000003</v>
      </c>
      <c r="O15" s="403">
        <v>2913.7108000000003</v>
      </c>
      <c r="P15" s="406">
        <v>4092.8888000000002</v>
      </c>
      <c r="Q15" s="406">
        <v>4937.3324000000011</v>
      </c>
      <c r="R15" s="405">
        <v>6512.1055999999999</v>
      </c>
      <c r="S15" s="400">
        <v>3020.2172</v>
      </c>
      <c r="T15" s="401">
        <v>4328.7244000000001</v>
      </c>
      <c r="U15" s="401">
        <v>5302.4971999999998</v>
      </c>
      <c r="V15" s="402">
        <v>7120.7136</v>
      </c>
      <c r="W15" s="403">
        <v>3126.7236000000003</v>
      </c>
      <c r="X15" s="406">
        <v>4442.8383999999996</v>
      </c>
      <c r="Y15" s="406">
        <v>5804.5988000000007</v>
      </c>
      <c r="Z15" s="405">
        <v>7820.6128000000008</v>
      </c>
      <c r="AA15" s="400">
        <v>3233.23</v>
      </c>
      <c r="AB15" s="401">
        <v>4671.0663999999997</v>
      </c>
      <c r="AC15" s="401">
        <v>6169.7636000000002</v>
      </c>
      <c r="AD15" s="402">
        <v>8360.7524000000012</v>
      </c>
      <c r="AE15" s="407">
        <v>3567.9644000000003</v>
      </c>
      <c r="AF15" s="406">
        <v>4777.5728000000008</v>
      </c>
      <c r="AG15" s="406">
        <v>6489.2828000000009</v>
      </c>
      <c r="AH15" s="405">
        <v>8931.3224000000009</v>
      </c>
    </row>
    <row r="16" spans="1:36" ht="18.75" x14ac:dyDescent="0.3">
      <c r="A16" s="753"/>
      <c r="B16" s="104">
        <v>180</v>
      </c>
      <c r="C16" s="394">
        <v>2320.3180000000002</v>
      </c>
      <c r="D16" s="395">
        <v>2989.7867999999999</v>
      </c>
      <c r="E16" s="395">
        <v>3370.1668</v>
      </c>
      <c r="F16" s="396">
        <v>4427.6232</v>
      </c>
      <c r="G16" s="397">
        <v>2578.9764000000005</v>
      </c>
      <c r="H16" s="398">
        <v>3225.6223999999997</v>
      </c>
      <c r="I16" s="398">
        <v>4108.1040000000003</v>
      </c>
      <c r="J16" s="399">
        <v>5157.9528000000009</v>
      </c>
      <c r="K16" s="394">
        <v>2715.9132000000004</v>
      </c>
      <c r="L16" s="395">
        <v>3332.1288</v>
      </c>
      <c r="M16" s="395">
        <v>4435.2308000000012</v>
      </c>
      <c r="N16" s="396">
        <v>5888.282400000001</v>
      </c>
      <c r="O16" s="397">
        <v>2997.3944000000001</v>
      </c>
      <c r="P16" s="398">
        <v>4252.6483999999991</v>
      </c>
      <c r="Q16" s="398">
        <v>5135.130000000001</v>
      </c>
      <c r="R16" s="399">
        <v>6618.612000000001</v>
      </c>
      <c r="S16" s="394">
        <v>3103.9007999999999</v>
      </c>
      <c r="T16" s="395">
        <v>4488.4840000000004</v>
      </c>
      <c r="U16" s="395">
        <v>5523.1175999999996</v>
      </c>
      <c r="V16" s="396">
        <v>7341.3339999999998</v>
      </c>
      <c r="W16" s="397">
        <v>3210.4072000000006</v>
      </c>
      <c r="X16" s="398">
        <v>4602.598</v>
      </c>
      <c r="Y16" s="398">
        <v>6048.0420000000004</v>
      </c>
      <c r="Z16" s="399">
        <v>8071.6636000000008</v>
      </c>
      <c r="AA16" s="394">
        <v>3316.9135999999999</v>
      </c>
      <c r="AB16" s="395">
        <v>4830.826</v>
      </c>
      <c r="AC16" s="395">
        <v>6413.2067999999999</v>
      </c>
      <c r="AD16" s="396">
        <v>8627.018399999999</v>
      </c>
      <c r="AE16" s="397">
        <v>3651.6480000000001</v>
      </c>
      <c r="AF16" s="398">
        <v>4937.3324000000011</v>
      </c>
      <c r="AG16" s="398">
        <v>6732.7259999999997</v>
      </c>
      <c r="AH16" s="399">
        <v>9212.8035999999993</v>
      </c>
    </row>
    <row r="17" spans="1:34" ht="18.75" x14ac:dyDescent="0.3">
      <c r="A17" s="753"/>
      <c r="B17" s="104">
        <v>190</v>
      </c>
      <c r="C17" s="400">
        <v>2343.1408000000006</v>
      </c>
      <c r="D17" s="401">
        <v>3096.2932000000005</v>
      </c>
      <c r="E17" s="401">
        <v>3491.8883999999998</v>
      </c>
      <c r="F17" s="402">
        <v>4549.3448000000008</v>
      </c>
      <c r="G17" s="407">
        <v>2662.6600000000003</v>
      </c>
      <c r="H17" s="404">
        <v>3332.1288</v>
      </c>
      <c r="I17" s="404">
        <v>4237.4332000000004</v>
      </c>
      <c r="J17" s="405">
        <v>5302.4971999999998</v>
      </c>
      <c r="K17" s="400">
        <v>2769.1664000000005</v>
      </c>
      <c r="L17" s="401">
        <v>3446.2427999999995</v>
      </c>
      <c r="M17" s="401">
        <v>4602.598</v>
      </c>
      <c r="N17" s="402">
        <v>6055.6495999999997</v>
      </c>
      <c r="O17" s="403">
        <v>3088.6856000000002</v>
      </c>
      <c r="P17" s="406">
        <v>4412.4080000000004</v>
      </c>
      <c r="Q17" s="406">
        <v>5211.2060000000001</v>
      </c>
      <c r="R17" s="405">
        <v>6808.8019999999997</v>
      </c>
      <c r="S17" s="400">
        <v>3195.192</v>
      </c>
      <c r="T17" s="401">
        <v>4648.2436000000007</v>
      </c>
      <c r="U17" s="401">
        <v>5736.1304000000009</v>
      </c>
      <c r="V17" s="402">
        <v>7561.9544000000014</v>
      </c>
      <c r="W17" s="403">
        <v>3294.0907999999999</v>
      </c>
      <c r="X17" s="406">
        <v>4762.3576000000003</v>
      </c>
      <c r="Y17" s="406">
        <v>6291.4852000000001</v>
      </c>
      <c r="Z17" s="405">
        <v>8315.1067999999996</v>
      </c>
      <c r="AA17" s="400">
        <v>3400.5972000000006</v>
      </c>
      <c r="AB17" s="401">
        <v>4990.5856000000003</v>
      </c>
      <c r="AC17" s="401">
        <v>6664.2575999999999</v>
      </c>
      <c r="AD17" s="402">
        <v>8885.6767999999993</v>
      </c>
      <c r="AE17" s="407">
        <v>3735.3316</v>
      </c>
      <c r="AF17" s="406">
        <v>5097.0920000000006</v>
      </c>
      <c r="AG17" s="406">
        <v>6976.1692000000012</v>
      </c>
      <c r="AH17" s="405">
        <v>9501.8924000000006</v>
      </c>
    </row>
    <row r="18" spans="1:34" ht="18.75" x14ac:dyDescent="0.3">
      <c r="A18" s="753"/>
      <c r="B18" s="104">
        <v>200</v>
      </c>
      <c r="C18" s="394">
        <v>2373.5711999999999</v>
      </c>
      <c r="D18" s="395">
        <v>3202.7996000000003</v>
      </c>
      <c r="E18" s="395">
        <v>3613.6100000000006</v>
      </c>
      <c r="F18" s="396">
        <v>4625.4208000000008</v>
      </c>
      <c r="G18" s="397">
        <v>2700.6979999999999</v>
      </c>
      <c r="H18" s="398">
        <v>3446.2427999999995</v>
      </c>
      <c r="I18" s="398">
        <v>4283.0788000000002</v>
      </c>
      <c r="J18" s="399">
        <v>5348.1428000000005</v>
      </c>
      <c r="K18" s="394">
        <v>2830.0272000000004</v>
      </c>
      <c r="L18" s="395">
        <v>3552.7492000000011</v>
      </c>
      <c r="M18" s="395">
        <v>4762.3576000000003</v>
      </c>
      <c r="N18" s="396">
        <v>6108.9027999999998</v>
      </c>
      <c r="O18" s="397">
        <v>3172.3692000000005</v>
      </c>
      <c r="P18" s="398">
        <v>4572.1675999999998</v>
      </c>
      <c r="Q18" s="398">
        <v>5409.0036</v>
      </c>
      <c r="R18" s="399">
        <v>6869.662800000001</v>
      </c>
      <c r="S18" s="394">
        <v>3278.8755999999998</v>
      </c>
      <c r="T18" s="395">
        <v>4815.6108000000004</v>
      </c>
      <c r="U18" s="395">
        <v>5956.7508000000007</v>
      </c>
      <c r="V18" s="396">
        <v>7622.8152000000009</v>
      </c>
      <c r="W18" s="397">
        <v>3385.3820000000001</v>
      </c>
      <c r="X18" s="398">
        <v>4922.1171999999997</v>
      </c>
      <c r="Y18" s="398">
        <v>6542.536000000001</v>
      </c>
      <c r="Z18" s="399">
        <v>8391.1828000000005</v>
      </c>
      <c r="AA18" s="394">
        <v>3491.8883999999998</v>
      </c>
      <c r="AB18" s="395">
        <v>5150.3451999999997</v>
      </c>
      <c r="AC18" s="395">
        <v>6907.7008000000014</v>
      </c>
      <c r="AD18" s="396">
        <v>9151.9427999999989</v>
      </c>
      <c r="AE18" s="397">
        <v>3826.6228000000001</v>
      </c>
      <c r="AF18" s="398">
        <v>5256.8516</v>
      </c>
      <c r="AG18" s="398">
        <v>7227.2200000000012</v>
      </c>
      <c r="AH18" s="399">
        <v>9790.9812000000002</v>
      </c>
    </row>
    <row r="19" spans="1:34" ht="18.75" x14ac:dyDescent="0.3">
      <c r="A19" s="753"/>
      <c r="B19" s="104">
        <v>210</v>
      </c>
      <c r="C19" s="400">
        <v>2396.3939999999998</v>
      </c>
      <c r="D19" s="401">
        <v>3316.9135999999999</v>
      </c>
      <c r="E19" s="401">
        <v>3742.9392000000007</v>
      </c>
      <c r="F19" s="402">
        <v>4701.4967999999999</v>
      </c>
      <c r="G19" s="407">
        <v>2715.9132000000004</v>
      </c>
      <c r="H19" s="404">
        <v>3552.7492000000011</v>
      </c>
      <c r="I19" s="404">
        <v>4336.3320000000003</v>
      </c>
      <c r="J19" s="405">
        <v>5485.0795999999991</v>
      </c>
      <c r="K19" s="400">
        <v>2890.8879999999999</v>
      </c>
      <c r="L19" s="401">
        <v>3780.9772000000007</v>
      </c>
      <c r="M19" s="401">
        <v>4922.1171999999997</v>
      </c>
      <c r="N19" s="402">
        <v>6276.2700000000013</v>
      </c>
      <c r="O19" s="403">
        <v>3256.0527999999999</v>
      </c>
      <c r="P19" s="406">
        <v>4678.674</v>
      </c>
      <c r="Q19" s="406">
        <v>5507.9024000000009</v>
      </c>
      <c r="R19" s="405">
        <v>7059.8528000000006</v>
      </c>
      <c r="S19" s="400">
        <v>3362.5592000000006</v>
      </c>
      <c r="T19" s="401">
        <v>4975.3704000000016</v>
      </c>
      <c r="U19" s="401">
        <v>6101.2951999999996</v>
      </c>
      <c r="V19" s="402">
        <v>7851.043200000001</v>
      </c>
      <c r="W19" s="403">
        <v>3469.0656000000004</v>
      </c>
      <c r="X19" s="406">
        <v>5081.8768</v>
      </c>
      <c r="Y19" s="406">
        <v>6694.6880000000001</v>
      </c>
      <c r="Z19" s="405">
        <v>8619.4107999999997</v>
      </c>
      <c r="AA19" s="400">
        <v>3575.5720000000006</v>
      </c>
      <c r="AB19" s="401">
        <v>5310.104800000001</v>
      </c>
      <c r="AC19" s="401">
        <v>7021.8148000000001</v>
      </c>
      <c r="AD19" s="402">
        <v>9418.2088000000003</v>
      </c>
      <c r="AE19" s="407">
        <v>3910.3064000000004</v>
      </c>
      <c r="AF19" s="406">
        <v>5416.6112000000003</v>
      </c>
      <c r="AG19" s="406">
        <v>7341.3339999999998</v>
      </c>
      <c r="AH19" s="405">
        <v>10080.07</v>
      </c>
    </row>
    <row r="20" spans="1:34" ht="19.5" thickBot="1" x14ac:dyDescent="0.35">
      <c r="A20" s="753"/>
      <c r="B20" s="105">
        <v>220</v>
      </c>
      <c r="C20" s="408">
        <v>2419.2168000000006</v>
      </c>
      <c r="D20" s="409">
        <v>3423.42</v>
      </c>
      <c r="E20" s="409">
        <v>3819.0152000000003</v>
      </c>
      <c r="F20" s="410">
        <v>4823.2183999999997</v>
      </c>
      <c r="G20" s="411">
        <v>2753.9512000000004</v>
      </c>
      <c r="H20" s="412">
        <v>3529.9264000000003</v>
      </c>
      <c r="I20" s="412">
        <v>4427.6232</v>
      </c>
      <c r="J20" s="413">
        <v>5637.2316000000001</v>
      </c>
      <c r="K20" s="408">
        <v>2951.7487999999994</v>
      </c>
      <c r="L20" s="409">
        <v>3765.7620000000002</v>
      </c>
      <c r="M20" s="409">
        <v>5028.6235999999999</v>
      </c>
      <c r="N20" s="410">
        <v>6443.6371999999992</v>
      </c>
      <c r="O20" s="411">
        <v>3339.7364000000002</v>
      </c>
      <c r="P20" s="412">
        <v>4769.9652000000006</v>
      </c>
      <c r="Q20" s="412">
        <v>5637.2316000000001</v>
      </c>
      <c r="R20" s="413">
        <v>7250.0428000000002</v>
      </c>
      <c r="S20" s="408">
        <v>3446.2427999999995</v>
      </c>
      <c r="T20" s="409">
        <v>5135.130000000001</v>
      </c>
      <c r="U20" s="409">
        <v>6238.2320000000009</v>
      </c>
      <c r="V20" s="410">
        <v>8056.448400000002</v>
      </c>
      <c r="W20" s="411">
        <v>3552.7492000000011</v>
      </c>
      <c r="X20" s="412">
        <v>5241.6364000000003</v>
      </c>
      <c r="Y20" s="412">
        <v>6846.84</v>
      </c>
      <c r="Z20" s="413">
        <v>8862.8540000000012</v>
      </c>
      <c r="AA20" s="408">
        <v>3659.2556000000004</v>
      </c>
      <c r="AB20" s="409">
        <v>5469.8644000000004</v>
      </c>
      <c r="AC20" s="409">
        <v>7265.2580000000007</v>
      </c>
      <c r="AD20" s="410">
        <v>9676.8672000000024</v>
      </c>
      <c r="AE20" s="411">
        <v>3993.99</v>
      </c>
      <c r="AF20" s="412">
        <v>5583.9784</v>
      </c>
      <c r="AG20" s="412">
        <v>7584.7771999999995</v>
      </c>
      <c r="AH20" s="413">
        <v>10460.450000000003</v>
      </c>
    </row>
    <row r="23" spans="1:34" ht="15.75" x14ac:dyDescent="0.25">
      <c r="A23" s="699" t="s">
        <v>219</v>
      </c>
      <c r="B23" s="700"/>
      <c r="C23" s="700"/>
      <c r="D23" s="700"/>
      <c r="E23" s="700"/>
      <c r="F23" s="700"/>
      <c r="G23" s="700"/>
      <c r="H23" s="700"/>
      <c r="I23" s="700"/>
      <c r="J23" s="700"/>
      <c r="K23" s="700"/>
      <c r="L23" s="700"/>
      <c r="M23" s="700"/>
      <c r="N23" s="700"/>
      <c r="O23" s="700"/>
      <c r="P23" s="700"/>
      <c r="Q23" s="700"/>
      <c r="R23" s="700"/>
      <c r="S23" s="700"/>
      <c r="T23" s="700"/>
      <c r="U23" s="700"/>
      <c r="V23" s="700"/>
      <c r="W23" s="700"/>
      <c r="X23" s="700"/>
      <c r="Y23" s="700"/>
      <c r="Z23" s="700"/>
      <c r="AA23" s="700"/>
      <c r="AB23" s="700"/>
      <c r="AC23" s="700"/>
      <c r="AD23" s="700"/>
      <c r="AE23" s="700"/>
      <c r="AF23" s="700"/>
      <c r="AG23" s="700"/>
      <c r="AH23" s="701"/>
    </row>
    <row r="24" spans="1:34" x14ac:dyDescent="0.25">
      <c r="A24" s="747" t="s">
        <v>220</v>
      </c>
      <c r="B24" s="748"/>
      <c r="C24" s="748"/>
      <c r="D24" s="748"/>
      <c r="E24" s="748"/>
      <c r="F24" s="748"/>
      <c r="G24" s="748"/>
      <c r="H24" s="748"/>
      <c r="I24" s="748"/>
      <c r="J24" s="748"/>
      <c r="K24" s="748"/>
      <c r="L24" s="748"/>
      <c r="M24" s="748"/>
      <c r="N24" s="748"/>
      <c r="O24" s="748" t="s">
        <v>221</v>
      </c>
      <c r="P24" s="748"/>
      <c r="Q24" s="748"/>
      <c r="R24" s="748"/>
      <c r="S24" s="748"/>
      <c r="T24" s="748"/>
      <c r="U24" s="748"/>
      <c r="V24" s="748"/>
      <c r="W24" s="748"/>
      <c r="X24" s="748"/>
      <c r="Y24" s="748"/>
      <c r="Z24" s="748"/>
      <c r="AA24" s="748"/>
      <c r="AB24" s="748"/>
      <c r="AC24" s="748"/>
      <c r="AD24" s="748"/>
      <c r="AE24" s="748"/>
      <c r="AF24" s="748"/>
      <c r="AG24" s="748"/>
      <c r="AH24" s="749"/>
    </row>
    <row r="25" spans="1:34" ht="15.75" x14ac:dyDescent="0.25">
      <c r="A25" s="743" t="s">
        <v>222</v>
      </c>
      <c r="B25" s="744"/>
      <c r="C25" s="744"/>
      <c r="D25" s="744"/>
      <c r="E25" s="744"/>
      <c r="F25" s="744"/>
      <c r="G25" s="744"/>
      <c r="H25" s="744"/>
      <c r="I25" s="744"/>
      <c r="J25" s="744"/>
      <c r="K25" s="744"/>
      <c r="L25" s="744"/>
      <c r="M25" s="744"/>
      <c r="N25" s="744"/>
      <c r="O25" s="745">
        <v>1</v>
      </c>
      <c r="P25" s="745"/>
      <c r="Q25" s="745"/>
      <c r="R25" s="745"/>
      <c r="S25" s="745"/>
      <c r="T25" s="745"/>
      <c r="U25" s="745"/>
      <c r="V25" s="745"/>
      <c r="W25" s="745"/>
      <c r="X25" s="745"/>
      <c r="Y25" s="745"/>
      <c r="Z25" s="745"/>
      <c r="AA25" s="745"/>
      <c r="AB25" s="745"/>
      <c r="AC25" s="745"/>
      <c r="AD25" s="745"/>
      <c r="AE25" s="745"/>
      <c r="AF25" s="745"/>
      <c r="AG25" s="745"/>
      <c r="AH25" s="746"/>
    </row>
    <row r="26" spans="1:34" ht="15.75" x14ac:dyDescent="0.25">
      <c r="A26" s="736" t="s">
        <v>223</v>
      </c>
      <c r="B26" s="737"/>
      <c r="C26" s="737"/>
      <c r="D26" s="737"/>
      <c r="E26" s="737"/>
      <c r="F26" s="737"/>
      <c r="G26" s="737"/>
      <c r="H26" s="737"/>
      <c r="I26" s="737"/>
      <c r="J26" s="737"/>
      <c r="K26" s="737"/>
      <c r="L26" s="737"/>
      <c r="M26" s="737"/>
      <c r="N26" s="737"/>
      <c r="O26" s="727">
        <v>2</v>
      </c>
      <c r="P26" s="727"/>
      <c r="Q26" s="727"/>
      <c r="R26" s="727"/>
      <c r="S26" s="727"/>
      <c r="T26" s="727"/>
      <c r="U26" s="727"/>
      <c r="V26" s="727"/>
      <c r="W26" s="727"/>
      <c r="X26" s="727"/>
      <c r="Y26" s="727"/>
      <c r="Z26" s="727"/>
      <c r="AA26" s="727"/>
      <c r="AB26" s="727"/>
      <c r="AC26" s="727"/>
      <c r="AD26" s="727"/>
      <c r="AE26" s="727"/>
      <c r="AF26" s="727"/>
      <c r="AG26" s="727"/>
      <c r="AH26" s="728"/>
    </row>
    <row r="27" spans="1:34" ht="15.75" x14ac:dyDescent="0.25">
      <c r="A27" s="743" t="s">
        <v>224</v>
      </c>
      <c r="B27" s="744"/>
      <c r="C27" s="744"/>
      <c r="D27" s="744"/>
      <c r="E27" s="744"/>
      <c r="F27" s="744"/>
      <c r="G27" s="744"/>
      <c r="H27" s="744"/>
      <c r="I27" s="744"/>
      <c r="J27" s="744"/>
      <c r="K27" s="744"/>
      <c r="L27" s="744"/>
      <c r="M27" s="744"/>
      <c r="N27" s="744"/>
      <c r="O27" s="745">
        <v>3</v>
      </c>
      <c r="P27" s="745"/>
      <c r="Q27" s="745"/>
      <c r="R27" s="745"/>
      <c r="S27" s="745"/>
      <c r="T27" s="745"/>
      <c r="U27" s="745"/>
      <c r="V27" s="745"/>
      <c r="W27" s="745"/>
      <c r="X27" s="745"/>
      <c r="Y27" s="745"/>
      <c r="Z27" s="745"/>
      <c r="AA27" s="745"/>
      <c r="AB27" s="745"/>
      <c r="AC27" s="745"/>
      <c r="AD27" s="745"/>
      <c r="AE27" s="745"/>
      <c r="AF27" s="745"/>
      <c r="AG27" s="745"/>
      <c r="AH27" s="746"/>
    </row>
    <row r="28" spans="1:34" ht="15.75" x14ac:dyDescent="0.25">
      <c r="A28" s="738" t="s">
        <v>225</v>
      </c>
      <c r="B28" s="739"/>
      <c r="C28" s="739"/>
      <c r="D28" s="739"/>
      <c r="E28" s="739"/>
      <c r="F28" s="739"/>
      <c r="G28" s="739"/>
      <c r="H28" s="739"/>
      <c r="I28" s="739"/>
      <c r="J28" s="739"/>
      <c r="K28" s="739"/>
      <c r="L28" s="739"/>
      <c r="M28" s="739"/>
      <c r="N28" s="739"/>
      <c r="O28" s="727">
        <v>4</v>
      </c>
      <c r="P28" s="727"/>
      <c r="Q28" s="727"/>
      <c r="R28" s="727"/>
      <c r="S28" s="727"/>
      <c r="T28" s="727"/>
      <c r="U28" s="727"/>
      <c r="V28" s="727"/>
      <c r="W28" s="727"/>
      <c r="X28" s="727"/>
      <c r="Y28" s="727"/>
      <c r="Z28" s="727"/>
      <c r="AA28" s="727"/>
      <c r="AB28" s="727"/>
      <c r="AC28" s="727"/>
      <c r="AD28" s="727"/>
      <c r="AE28" s="727"/>
      <c r="AF28" s="727"/>
      <c r="AG28" s="727"/>
      <c r="AH28" s="728"/>
    </row>
    <row r="29" spans="1:34" x14ac:dyDescent="0.25">
      <c r="A29" s="78"/>
      <c r="B29" s="76"/>
      <c r="C29" s="77"/>
      <c r="D29" s="84"/>
      <c r="E29" s="77"/>
      <c r="F29" s="77"/>
      <c r="G29" s="77"/>
      <c r="H29" s="77"/>
      <c r="I29" s="77"/>
      <c r="J29" s="77"/>
      <c r="K29" s="77"/>
      <c r="L29" s="77"/>
      <c r="M29" s="77"/>
      <c r="N29" s="77"/>
      <c r="O29" s="77"/>
      <c r="P29" s="77"/>
      <c r="Q29" s="77"/>
      <c r="R29" s="77"/>
      <c r="S29" s="77"/>
      <c r="T29" s="77"/>
      <c r="U29" s="77"/>
      <c r="V29" s="77"/>
      <c r="W29" s="77"/>
      <c r="X29" s="77"/>
      <c r="Y29" s="77"/>
      <c r="Z29" s="77"/>
      <c r="AA29" s="77"/>
      <c r="AB29" s="77"/>
      <c r="AC29" s="77"/>
      <c r="AD29" s="77"/>
      <c r="AE29" s="77"/>
      <c r="AF29" s="77"/>
      <c r="AG29" s="77"/>
      <c r="AH29" s="85"/>
    </row>
    <row r="30" spans="1:34" x14ac:dyDescent="0.25">
      <c r="A30" s="78" t="s">
        <v>226</v>
      </c>
      <c r="B30" s="76"/>
      <c r="C30" s="77"/>
      <c r="D30" s="84"/>
      <c r="E30" s="77"/>
      <c r="F30" s="77"/>
      <c r="G30" s="77"/>
      <c r="H30" s="77"/>
      <c r="I30" s="77"/>
      <c r="J30" s="77"/>
      <c r="K30" s="77"/>
      <c r="L30" s="77"/>
      <c r="M30" s="77"/>
      <c r="N30" s="77"/>
      <c r="O30" s="77"/>
      <c r="P30" s="77"/>
      <c r="Q30" s="77"/>
      <c r="R30" s="77"/>
      <c r="S30" s="77"/>
      <c r="T30" s="77"/>
      <c r="U30" s="77"/>
      <c r="V30" s="77"/>
      <c r="W30" s="77"/>
      <c r="X30" s="77"/>
      <c r="Y30" s="77"/>
      <c r="Z30" s="77"/>
      <c r="AA30" s="77"/>
      <c r="AB30" s="77"/>
      <c r="AC30" s="77"/>
      <c r="AD30" s="77"/>
      <c r="AE30" s="77"/>
      <c r="AF30" s="77"/>
      <c r="AG30" s="77"/>
      <c r="AH30" s="85"/>
    </row>
    <row r="31" spans="1:34" x14ac:dyDescent="0.25">
      <c r="A31" s="78"/>
      <c r="B31" s="76"/>
      <c r="C31" s="77"/>
      <c r="D31" s="84"/>
      <c r="E31" s="77"/>
      <c r="F31" s="77"/>
      <c r="G31" s="77"/>
      <c r="H31" s="77"/>
      <c r="I31" s="77"/>
      <c r="J31" s="77"/>
      <c r="K31" s="77"/>
      <c r="L31" s="77"/>
      <c r="M31" s="77"/>
      <c r="N31" s="77"/>
      <c r="O31" s="77"/>
      <c r="P31" s="77"/>
      <c r="Q31" s="77"/>
      <c r="R31" s="77"/>
      <c r="S31" s="77"/>
      <c r="T31" s="77"/>
      <c r="U31" s="77"/>
      <c r="V31" s="77"/>
      <c r="W31" s="77"/>
      <c r="X31" s="77"/>
      <c r="Y31" s="77"/>
      <c r="Z31" s="77"/>
      <c r="AA31" s="77"/>
      <c r="AB31" s="77"/>
      <c r="AC31" s="77"/>
      <c r="AD31" s="77"/>
      <c r="AE31" s="77"/>
      <c r="AF31" s="77"/>
      <c r="AG31" s="77"/>
      <c r="AH31" s="85"/>
    </row>
    <row r="32" spans="1:34" x14ac:dyDescent="0.25">
      <c r="A32" s="91" t="s">
        <v>227</v>
      </c>
      <c r="B32" s="76"/>
      <c r="C32" s="77"/>
      <c r="D32" s="84"/>
      <c r="E32" s="77"/>
      <c r="F32" s="77"/>
      <c r="G32" s="77"/>
      <c r="H32" s="77"/>
      <c r="I32" s="77"/>
      <c r="J32" s="77"/>
      <c r="K32" s="77"/>
      <c r="L32" s="77"/>
      <c r="M32" s="77"/>
      <c r="N32" s="77"/>
      <c r="O32" s="77"/>
      <c r="P32" s="77"/>
      <c r="Q32" s="77"/>
      <c r="R32" s="77"/>
      <c r="S32" s="77"/>
      <c r="T32" s="77"/>
      <c r="U32" s="77"/>
      <c r="V32" s="77"/>
      <c r="W32" s="77"/>
      <c r="X32" s="77"/>
      <c r="Y32" s="77"/>
      <c r="Z32" s="77"/>
      <c r="AA32" s="77"/>
      <c r="AB32" s="77"/>
      <c r="AC32" s="77"/>
      <c r="AD32" s="77"/>
      <c r="AE32" s="77"/>
      <c r="AF32" s="77"/>
      <c r="AG32" s="77"/>
      <c r="AH32" s="85"/>
    </row>
    <row r="33" spans="1:34" x14ac:dyDescent="0.25">
      <c r="A33" s="78" t="s">
        <v>289</v>
      </c>
      <c r="B33" s="76"/>
      <c r="C33" s="77"/>
      <c r="D33" s="84"/>
      <c r="E33" s="77"/>
      <c r="F33" s="77"/>
      <c r="G33" s="77"/>
      <c r="H33" s="77"/>
      <c r="I33" s="77"/>
      <c r="J33" s="77"/>
      <c r="K33" s="77"/>
      <c r="L33" s="77"/>
      <c r="M33" s="77"/>
      <c r="N33" s="77"/>
      <c r="O33" s="77"/>
      <c r="P33" s="77"/>
      <c r="Q33" s="77"/>
      <c r="R33" s="77"/>
      <c r="S33" s="77"/>
      <c r="T33" s="77"/>
      <c r="U33" s="77"/>
      <c r="V33" s="77"/>
      <c r="W33" s="77"/>
      <c r="X33" s="77"/>
      <c r="Y33" s="77"/>
      <c r="Z33" s="77"/>
      <c r="AA33" s="77"/>
      <c r="AB33" s="77"/>
      <c r="AC33" s="77"/>
      <c r="AD33" s="77"/>
      <c r="AE33" s="77"/>
      <c r="AF33" s="77"/>
      <c r="AG33" s="77"/>
      <c r="AH33" s="85"/>
    </row>
    <row r="34" spans="1:34" x14ac:dyDescent="0.25">
      <c r="A34" s="78" t="s">
        <v>290</v>
      </c>
      <c r="B34" s="76"/>
      <c r="C34" s="77"/>
      <c r="D34" s="84"/>
      <c r="E34" s="77"/>
      <c r="F34" s="77"/>
      <c r="G34" s="77"/>
      <c r="H34" s="77"/>
      <c r="I34" s="77"/>
      <c r="J34" s="77"/>
      <c r="K34" s="77"/>
      <c r="L34" s="77"/>
      <c r="M34" s="77"/>
      <c r="N34" s="77"/>
      <c r="O34" s="77"/>
      <c r="P34" s="77"/>
      <c r="Q34" s="77"/>
      <c r="R34" s="77"/>
      <c r="S34" s="77"/>
      <c r="T34" s="77"/>
      <c r="U34" s="77"/>
      <c r="V34" s="77"/>
      <c r="W34" s="77"/>
      <c r="X34" s="77"/>
      <c r="Y34" s="77"/>
      <c r="Z34" s="77"/>
      <c r="AA34" s="77"/>
      <c r="AB34" s="77"/>
      <c r="AC34" s="77"/>
      <c r="AD34" s="77"/>
      <c r="AE34" s="77"/>
      <c r="AF34" s="77"/>
      <c r="AG34" s="77"/>
      <c r="AH34" s="85"/>
    </row>
    <row r="35" spans="1:34" x14ac:dyDescent="0.25">
      <c r="A35" s="78"/>
      <c r="B35" s="76"/>
      <c r="C35" s="77"/>
      <c r="D35" s="84"/>
      <c r="E35" s="77"/>
      <c r="F35" s="77"/>
      <c r="G35" s="77"/>
      <c r="H35" s="77"/>
      <c r="I35" s="77"/>
      <c r="J35" s="77"/>
      <c r="K35" s="77"/>
      <c r="L35" s="77"/>
      <c r="M35" s="77"/>
      <c r="N35" s="77"/>
      <c r="O35" s="77"/>
      <c r="P35" s="77"/>
      <c r="Q35" s="77"/>
      <c r="R35" s="77"/>
      <c r="S35" s="77"/>
      <c r="T35" s="77"/>
      <c r="U35" s="77"/>
      <c r="V35" s="77"/>
      <c r="W35" s="77"/>
      <c r="X35" s="77"/>
      <c r="Y35" s="77"/>
      <c r="Z35" s="77"/>
      <c r="AA35" s="77"/>
      <c r="AB35" s="77"/>
      <c r="AC35" s="77"/>
      <c r="AD35" s="77"/>
      <c r="AE35" s="77"/>
      <c r="AF35" s="77"/>
      <c r="AG35" s="77"/>
      <c r="AH35" s="85"/>
    </row>
    <row r="36" spans="1:34" x14ac:dyDescent="0.25">
      <c r="A36" s="91" t="s">
        <v>228</v>
      </c>
      <c r="B36" s="76"/>
      <c r="C36" s="77"/>
      <c r="D36" s="84"/>
      <c r="E36" s="77"/>
      <c r="F36" s="77"/>
      <c r="G36" s="77"/>
      <c r="H36" s="77"/>
      <c r="I36" s="77"/>
      <c r="J36" s="77"/>
      <c r="K36" s="77"/>
      <c r="L36" s="77"/>
      <c r="M36" s="77"/>
      <c r="N36" s="77"/>
      <c r="O36" s="77"/>
      <c r="P36" s="77"/>
      <c r="Q36" s="77"/>
      <c r="R36" s="77"/>
      <c r="S36" s="77"/>
      <c r="T36" s="77"/>
      <c r="U36" s="77"/>
      <c r="V36" s="77"/>
      <c r="W36" s="77"/>
      <c r="X36" s="77"/>
      <c r="Y36" s="77"/>
      <c r="Z36" s="77"/>
      <c r="AA36" s="77"/>
      <c r="AB36" s="77"/>
      <c r="AC36" s="77"/>
      <c r="AD36" s="77"/>
      <c r="AE36" s="77"/>
      <c r="AF36" s="77"/>
      <c r="AG36" s="77"/>
      <c r="AH36" s="85"/>
    </row>
    <row r="37" spans="1:34" x14ac:dyDescent="0.25">
      <c r="A37" s="78" t="s">
        <v>229</v>
      </c>
      <c r="B37" s="76"/>
      <c r="C37" s="77"/>
      <c r="D37" s="84"/>
      <c r="E37" s="77"/>
      <c r="F37" s="77"/>
      <c r="G37" s="77"/>
      <c r="H37" s="77"/>
      <c r="I37" s="77"/>
      <c r="J37" s="77"/>
      <c r="K37" s="77"/>
      <c r="L37" s="77"/>
      <c r="M37" s="77"/>
      <c r="N37" s="77"/>
      <c r="O37" s="77"/>
      <c r="P37" s="77"/>
      <c r="Q37" s="77"/>
      <c r="R37" s="77"/>
      <c r="S37" s="77"/>
      <c r="T37" s="77"/>
      <c r="U37" s="77"/>
      <c r="V37" s="77"/>
      <c r="W37" s="77"/>
      <c r="X37" s="77"/>
      <c r="Y37" s="77"/>
      <c r="Z37" s="77"/>
      <c r="AA37" s="77"/>
      <c r="AB37" s="77"/>
      <c r="AC37" s="77"/>
      <c r="AD37" s="77"/>
      <c r="AE37" s="77"/>
      <c r="AF37" s="77"/>
      <c r="AG37" s="77"/>
      <c r="AH37" s="85"/>
    </row>
    <row r="38" spans="1:34" x14ac:dyDescent="0.25">
      <c r="A38" s="78" t="s">
        <v>291</v>
      </c>
      <c r="B38" s="76"/>
      <c r="C38" s="77"/>
      <c r="D38" s="84"/>
      <c r="E38" s="77"/>
      <c r="F38" s="77"/>
      <c r="G38" s="77"/>
      <c r="H38" s="77"/>
      <c r="I38" s="77"/>
      <c r="J38" s="77"/>
      <c r="K38" s="77"/>
      <c r="L38" s="77"/>
      <c r="M38" s="77"/>
      <c r="N38" s="77"/>
      <c r="O38" s="77"/>
      <c r="P38" s="77"/>
      <c r="Q38" s="77"/>
      <c r="R38" s="77"/>
      <c r="S38" s="77"/>
      <c r="T38" s="77"/>
      <c r="U38" s="77"/>
      <c r="V38" s="77"/>
      <c r="W38" s="77"/>
      <c r="X38" s="77"/>
      <c r="Y38" s="77"/>
      <c r="Z38" s="77"/>
      <c r="AA38" s="77"/>
      <c r="AB38" s="77"/>
      <c r="AC38" s="77"/>
      <c r="AD38" s="77"/>
      <c r="AE38" s="77"/>
      <c r="AF38" s="77"/>
      <c r="AG38" s="77"/>
      <c r="AH38" s="85"/>
    </row>
    <row r="39" spans="1:34" x14ac:dyDescent="0.25">
      <c r="A39" s="78"/>
      <c r="B39" s="76"/>
      <c r="C39" s="77"/>
      <c r="D39" s="84"/>
      <c r="E39" s="77"/>
      <c r="F39" s="77"/>
      <c r="G39" s="77"/>
      <c r="H39" s="77"/>
      <c r="I39" s="77"/>
      <c r="J39" s="77"/>
      <c r="K39" s="77"/>
      <c r="L39" s="77"/>
      <c r="M39" s="77"/>
      <c r="N39" s="77"/>
      <c r="O39" s="77"/>
      <c r="P39" s="77"/>
      <c r="Q39" s="77"/>
      <c r="R39" s="77"/>
      <c r="S39" s="77"/>
      <c r="T39" s="77"/>
      <c r="U39" s="77"/>
      <c r="V39" s="77"/>
      <c r="W39" s="77"/>
      <c r="X39" s="77"/>
      <c r="Y39" s="77"/>
      <c r="Z39" s="77"/>
      <c r="AA39" s="77"/>
      <c r="AB39" s="77"/>
      <c r="AC39" s="77"/>
      <c r="AD39" s="77"/>
      <c r="AE39" s="77"/>
      <c r="AF39" s="77"/>
      <c r="AG39" s="77"/>
      <c r="AH39" s="85"/>
    </row>
    <row r="40" spans="1:34" x14ac:dyDescent="0.25">
      <c r="A40" s="78" t="s">
        <v>230</v>
      </c>
      <c r="B40" s="76"/>
      <c r="C40" s="77"/>
      <c r="D40" s="84"/>
      <c r="E40" s="77"/>
      <c r="F40" s="77"/>
      <c r="G40" s="77"/>
      <c r="H40" s="77"/>
      <c r="I40" s="77"/>
      <c r="J40" s="77"/>
      <c r="K40" s="77"/>
      <c r="L40" s="77"/>
      <c r="M40" s="77"/>
      <c r="N40" s="77"/>
      <c r="O40" s="77"/>
      <c r="P40" s="77"/>
      <c r="Q40" s="77"/>
      <c r="R40" s="77"/>
      <c r="S40" s="77"/>
      <c r="T40" s="77"/>
      <c r="U40" s="77"/>
      <c r="V40" s="77"/>
      <c r="W40" s="77"/>
      <c r="X40" s="77"/>
      <c r="Y40" s="77"/>
      <c r="Z40" s="77"/>
      <c r="AA40" s="77"/>
      <c r="AB40" s="77"/>
      <c r="AC40" s="77"/>
      <c r="AD40" s="77"/>
      <c r="AE40" s="77"/>
      <c r="AF40" s="77"/>
      <c r="AG40" s="77"/>
      <c r="AH40" s="85"/>
    </row>
    <row r="41" spans="1:34" x14ac:dyDescent="0.25">
      <c r="A41" s="78" t="s">
        <v>439</v>
      </c>
      <c r="B41" s="76"/>
      <c r="C41" s="77"/>
      <c r="D41" s="84"/>
      <c r="E41" s="77"/>
      <c r="F41" s="77"/>
      <c r="G41" s="77"/>
      <c r="H41" s="77"/>
      <c r="I41" s="77"/>
      <c r="J41" s="77"/>
      <c r="K41" s="77"/>
      <c r="L41" s="77"/>
      <c r="M41" s="77"/>
      <c r="N41" s="77"/>
      <c r="O41" s="77"/>
      <c r="P41" s="77"/>
      <c r="Q41" s="77"/>
      <c r="R41" s="77"/>
      <c r="S41" s="77"/>
      <c r="T41" s="77"/>
      <c r="U41" s="77"/>
      <c r="V41" s="77"/>
      <c r="W41" s="77"/>
      <c r="X41" s="77"/>
      <c r="Y41" s="77"/>
      <c r="Z41" s="77"/>
      <c r="AA41" s="77"/>
      <c r="AB41" s="77"/>
      <c r="AC41" s="77"/>
      <c r="AD41" s="77"/>
      <c r="AE41" s="77"/>
      <c r="AF41" s="77"/>
      <c r="AG41" s="77"/>
      <c r="AH41" s="85"/>
    </row>
    <row r="42" spans="1:34" x14ac:dyDescent="0.25">
      <c r="A42" s="78"/>
      <c r="B42" s="76"/>
      <c r="C42" s="77"/>
      <c r="D42" s="84"/>
      <c r="E42" s="77"/>
      <c r="F42" s="77"/>
      <c r="G42" s="77"/>
      <c r="H42" s="77"/>
      <c r="I42" s="77"/>
      <c r="J42" s="77"/>
      <c r="K42" s="77"/>
      <c r="L42" s="77"/>
      <c r="M42" s="77"/>
      <c r="N42" s="77"/>
      <c r="O42" s="77"/>
      <c r="P42" s="77"/>
      <c r="Q42" s="77"/>
      <c r="R42" s="77"/>
      <c r="S42" s="77"/>
      <c r="T42" s="77"/>
      <c r="U42" s="77"/>
      <c r="V42" s="77"/>
      <c r="W42" s="77"/>
      <c r="X42" s="77"/>
      <c r="Y42" s="77"/>
      <c r="Z42" s="77"/>
      <c r="AA42" s="77"/>
      <c r="AB42" s="77"/>
      <c r="AC42" s="77"/>
      <c r="AD42" s="77"/>
      <c r="AE42" s="77"/>
      <c r="AF42" s="77"/>
      <c r="AG42" s="77"/>
      <c r="AH42" s="85"/>
    </row>
    <row r="43" spans="1:34" x14ac:dyDescent="0.25">
      <c r="A43" s="78" t="s">
        <v>231</v>
      </c>
      <c r="B43" s="76"/>
      <c r="C43" s="77"/>
      <c r="D43" s="84"/>
      <c r="E43" s="77"/>
      <c r="F43" s="77"/>
      <c r="G43" s="77"/>
      <c r="H43" s="77"/>
      <c r="I43" s="77"/>
      <c r="J43" s="77"/>
      <c r="K43" s="77"/>
      <c r="L43" s="77"/>
      <c r="M43" s="77"/>
      <c r="N43" s="77"/>
      <c r="O43" s="77"/>
      <c r="P43" s="77"/>
      <c r="Q43" s="77"/>
      <c r="R43" s="77"/>
      <c r="S43" s="77"/>
      <c r="T43" s="77"/>
      <c r="U43" s="77"/>
      <c r="V43" s="77"/>
      <c r="W43" s="77"/>
      <c r="X43" s="77"/>
      <c r="Y43" s="77"/>
      <c r="Z43" s="77"/>
      <c r="AA43" s="77"/>
      <c r="AB43" s="77"/>
      <c r="AC43" s="77"/>
      <c r="AD43" s="77"/>
      <c r="AE43" s="77"/>
      <c r="AF43" s="77"/>
      <c r="AG43" s="77"/>
      <c r="AH43" s="85"/>
    </row>
    <row r="44" spans="1:34" x14ac:dyDescent="0.25">
      <c r="A44" s="78" t="s">
        <v>232</v>
      </c>
      <c r="B44" s="76"/>
      <c r="C44" s="77"/>
      <c r="D44" s="84"/>
      <c r="E44" s="77"/>
      <c r="F44" s="77"/>
      <c r="G44" s="77"/>
      <c r="H44" s="77"/>
      <c r="I44" s="77"/>
      <c r="J44" s="77"/>
      <c r="K44" s="77"/>
      <c r="L44" s="77"/>
      <c r="M44" s="77"/>
      <c r="N44" s="77"/>
      <c r="O44" s="77"/>
      <c r="P44" s="77"/>
      <c r="Q44" s="77"/>
      <c r="R44" s="77"/>
      <c r="S44" s="77"/>
      <c r="T44" s="77"/>
      <c r="U44" s="77"/>
      <c r="V44" s="77"/>
      <c r="W44" s="77"/>
      <c r="X44" s="77"/>
      <c r="Y44" s="77"/>
      <c r="Z44" s="77"/>
      <c r="AA44" s="77"/>
      <c r="AB44" s="77"/>
      <c r="AC44" s="77"/>
      <c r="AD44" s="77"/>
      <c r="AE44" s="77"/>
      <c r="AF44" s="77"/>
      <c r="AG44" s="77"/>
      <c r="AH44" s="85"/>
    </row>
    <row r="45" spans="1:34" x14ac:dyDescent="0.25">
      <c r="A45" s="78" t="s">
        <v>233</v>
      </c>
      <c r="B45" s="76"/>
      <c r="C45" s="77"/>
      <c r="D45" s="84"/>
      <c r="E45" s="77"/>
      <c r="F45" s="77"/>
      <c r="G45" s="77"/>
      <c r="H45" s="77"/>
      <c r="I45" s="77"/>
      <c r="J45" s="77"/>
      <c r="K45" s="77"/>
      <c r="L45" s="77"/>
      <c r="M45" s="77"/>
      <c r="N45" s="77"/>
      <c r="O45" s="77"/>
      <c r="P45" s="77"/>
      <c r="Q45" s="77"/>
      <c r="R45" s="77"/>
      <c r="S45" s="77"/>
      <c r="T45" s="77"/>
      <c r="U45" s="77"/>
      <c r="V45" s="77"/>
      <c r="W45" s="77"/>
      <c r="X45" s="77"/>
      <c r="Y45" s="77"/>
      <c r="Z45" s="77"/>
      <c r="AA45" s="77"/>
      <c r="AB45" s="77"/>
      <c r="AC45" s="77"/>
      <c r="AD45" s="77"/>
      <c r="AE45" s="77"/>
      <c r="AF45" s="77"/>
      <c r="AG45" s="77"/>
      <c r="AH45" s="85"/>
    </row>
    <row r="46" spans="1:34" x14ac:dyDescent="0.25">
      <c r="A46" s="78"/>
      <c r="B46" s="76"/>
      <c r="C46" s="77"/>
      <c r="D46" s="84"/>
      <c r="E46" s="77"/>
      <c r="F46" s="77"/>
      <c r="G46" s="77"/>
      <c r="H46" s="77"/>
      <c r="I46" s="77"/>
      <c r="J46" s="77"/>
      <c r="K46" s="77"/>
      <c r="L46" s="77"/>
      <c r="M46" s="77"/>
      <c r="N46" s="77"/>
      <c r="O46" s="77"/>
      <c r="P46" s="77"/>
      <c r="Q46" s="77"/>
      <c r="R46" s="77"/>
      <c r="S46" s="77"/>
      <c r="T46" s="77"/>
      <c r="U46" s="77"/>
      <c r="V46" s="77"/>
      <c r="W46" s="77"/>
      <c r="X46" s="77"/>
      <c r="Y46" s="77"/>
      <c r="Z46" s="77"/>
      <c r="AA46" s="77"/>
      <c r="AB46" s="77"/>
      <c r="AC46" s="77"/>
      <c r="AD46" s="77"/>
      <c r="AE46" s="77"/>
      <c r="AF46" s="77"/>
      <c r="AG46" s="77"/>
      <c r="AH46" s="85"/>
    </row>
    <row r="47" spans="1:34" x14ac:dyDescent="0.25">
      <c r="A47" s="92" t="s">
        <v>234</v>
      </c>
      <c r="B47" s="76"/>
      <c r="C47" s="77"/>
      <c r="D47" s="84"/>
      <c r="E47" s="77"/>
      <c r="F47" s="77"/>
      <c r="G47" s="77"/>
      <c r="H47" s="77"/>
      <c r="I47" s="77"/>
      <c r="J47" s="77"/>
      <c r="K47" s="77"/>
      <c r="L47" s="77"/>
      <c r="M47" s="77"/>
      <c r="N47" s="77"/>
      <c r="O47" s="77"/>
      <c r="P47" s="77"/>
      <c r="Q47" s="77"/>
      <c r="R47" s="77"/>
      <c r="S47" s="77"/>
      <c r="T47" s="77"/>
      <c r="U47" s="77"/>
      <c r="V47" s="77"/>
      <c r="W47" s="77"/>
      <c r="X47" s="77"/>
      <c r="Y47" s="77"/>
      <c r="Z47" s="77"/>
      <c r="AA47" s="77"/>
      <c r="AB47" s="77"/>
      <c r="AC47" s="77"/>
      <c r="AD47" s="77"/>
      <c r="AE47" s="77"/>
      <c r="AF47" s="77"/>
      <c r="AG47" s="77"/>
      <c r="AH47" s="85"/>
    </row>
    <row r="48" spans="1:34" x14ac:dyDescent="0.25">
      <c r="A48" s="78"/>
      <c r="B48" s="76"/>
      <c r="C48" s="77"/>
      <c r="D48" s="84"/>
      <c r="E48" s="77"/>
      <c r="F48" s="77"/>
      <c r="G48" s="77"/>
      <c r="H48" s="77"/>
      <c r="I48" s="77"/>
      <c r="J48" s="77"/>
      <c r="K48" s="77"/>
      <c r="L48" s="77"/>
      <c r="M48" s="77"/>
      <c r="N48" s="77"/>
      <c r="O48" s="77"/>
      <c r="P48" s="77"/>
      <c r="Q48" s="77"/>
      <c r="R48" s="77"/>
      <c r="S48" s="77"/>
      <c r="T48" s="77"/>
      <c r="U48" s="77"/>
      <c r="V48" s="77"/>
      <c r="W48" s="77"/>
      <c r="X48" s="77"/>
      <c r="Y48" s="77"/>
      <c r="Z48" s="77"/>
      <c r="AA48" s="77"/>
      <c r="AB48" s="77"/>
      <c r="AC48" s="77"/>
      <c r="AD48" s="77"/>
      <c r="AE48" s="77"/>
      <c r="AF48" s="77"/>
      <c r="AG48" s="77"/>
      <c r="AH48" s="85"/>
    </row>
    <row r="49" spans="1:34" x14ac:dyDescent="0.25">
      <c r="A49" s="91" t="s">
        <v>235</v>
      </c>
      <c r="B49" s="76"/>
      <c r="C49" s="77"/>
      <c r="D49" s="84"/>
      <c r="E49" s="77"/>
      <c r="F49" s="77"/>
      <c r="G49" s="77"/>
      <c r="H49" s="77"/>
      <c r="I49" s="77"/>
      <c r="J49" s="77"/>
      <c r="K49" s="77"/>
      <c r="L49" s="77"/>
      <c r="M49" s="77"/>
      <c r="N49" s="77"/>
      <c r="O49" s="77"/>
      <c r="P49" s="77"/>
      <c r="Q49" s="77"/>
      <c r="R49" s="77"/>
      <c r="S49" s="77"/>
      <c r="T49" s="77"/>
      <c r="U49" s="77"/>
      <c r="V49" s="77"/>
      <c r="W49" s="77"/>
      <c r="X49" s="77"/>
      <c r="Y49" s="77"/>
      <c r="Z49" s="77"/>
      <c r="AA49" s="77"/>
      <c r="AB49" s="77"/>
      <c r="AC49" s="77"/>
      <c r="AD49" s="77"/>
      <c r="AE49" s="77"/>
      <c r="AF49" s="77"/>
      <c r="AG49" s="77"/>
      <c r="AH49" s="85"/>
    </row>
    <row r="50" spans="1:34" x14ac:dyDescent="0.25">
      <c r="A50" s="708" t="s">
        <v>236</v>
      </c>
      <c r="B50" s="709"/>
      <c r="C50" s="709"/>
      <c r="D50" s="709"/>
      <c r="E50" s="709"/>
      <c r="F50" s="709"/>
      <c r="G50" s="709"/>
      <c r="H50" s="709"/>
      <c r="I50" s="709"/>
      <c r="J50" s="709"/>
      <c r="K50" s="709"/>
      <c r="L50" s="709"/>
      <c r="M50" s="709"/>
      <c r="N50" s="709"/>
      <c r="O50" s="710" t="s">
        <v>237</v>
      </c>
      <c r="P50" s="710"/>
      <c r="Q50" s="710"/>
      <c r="R50" s="710"/>
      <c r="S50" s="710"/>
      <c r="T50" s="710"/>
      <c r="U50" s="710"/>
      <c r="V50" s="710"/>
      <c r="W50" s="710"/>
      <c r="X50" s="710"/>
      <c r="Y50" s="710"/>
      <c r="Z50" s="710"/>
      <c r="AA50" s="710"/>
      <c r="AB50" s="710"/>
      <c r="AC50" s="710"/>
      <c r="AD50" s="710"/>
      <c r="AE50" s="710"/>
      <c r="AF50" s="710"/>
      <c r="AG50" s="710"/>
      <c r="AH50" s="711"/>
    </row>
    <row r="51" spans="1:34" x14ac:dyDescent="0.25">
      <c r="A51" s="729" t="s">
        <v>238</v>
      </c>
      <c r="B51" s="730"/>
      <c r="C51" s="730"/>
      <c r="D51" s="730"/>
      <c r="E51" s="730"/>
      <c r="F51" s="730"/>
      <c r="G51" s="730"/>
      <c r="H51" s="730"/>
      <c r="I51" s="730"/>
      <c r="J51" s="730"/>
      <c r="K51" s="730"/>
      <c r="L51" s="730"/>
      <c r="M51" s="730"/>
      <c r="N51" s="730"/>
      <c r="O51" s="731" t="s">
        <v>440</v>
      </c>
      <c r="P51" s="732"/>
      <c r="Q51" s="732"/>
      <c r="R51" s="732"/>
      <c r="S51" s="732"/>
      <c r="T51" s="732"/>
      <c r="U51" s="732"/>
      <c r="V51" s="732"/>
      <c r="W51" s="732"/>
      <c r="X51" s="732"/>
      <c r="Y51" s="732"/>
      <c r="Z51" s="732"/>
      <c r="AA51" s="732"/>
      <c r="AB51" s="732"/>
      <c r="AC51" s="732"/>
      <c r="AD51" s="732"/>
      <c r="AE51" s="732"/>
      <c r="AF51" s="732"/>
      <c r="AG51" s="732"/>
      <c r="AH51" s="733"/>
    </row>
    <row r="52" spans="1:34" x14ac:dyDescent="0.25">
      <c r="A52" s="734" t="s">
        <v>239</v>
      </c>
      <c r="B52" s="735"/>
      <c r="C52" s="735"/>
      <c r="D52" s="735"/>
      <c r="E52" s="735"/>
      <c r="F52" s="735"/>
      <c r="G52" s="735"/>
      <c r="H52" s="735"/>
      <c r="I52" s="735"/>
      <c r="J52" s="735"/>
      <c r="K52" s="735"/>
      <c r="L52" s="735"/>
      <c r="M52" s="735"/>
      <c r="N52" s="735"/>
      <c r="O52" s="727" t="s">
        <v>441</v>
      </c>
      <c r="P52" s="727"/>
      <c r="Q52" s="727"/>
      <c r="R52" s="727"/>
      <c r="S52" s="727"/>
      <c r="T52" s="727"/>
      <c r="U52" s="727"/>
      <c r="V52" s="727"/>
      <c r="W52" s="727"/>
      <c r="X52" s="727"/>
      <c r="Y52" s="727"/>
      <c r="Z52" s="727"/>
      <c r="AA52" s="727"/>
      <c r="AB52" s="727"/>
      <c r="AC52" s="727"/>
      <c r="AD52" s="727"/>
      <c r="AE52" s="727"/>
      <c r="AF52" s="727"/>
      <c r="AG52" s="727"/>
      <c r="AH52" s="728"/>
    </row>
    <row r="53" spans="1:34" x14ac:dyDescent="0.25">
      <c r="A53" s="712" t="s">
        <v>240</v>
      </c>
      <c r="B53" s="713"/>
      <c r="C53" s="713"/>
      <c r="D53" s="713"/>
      <c r="E53" s="713"/>
      <c r="F53" s="713"/>
      <c r="G53" s="713"/>
      <c r="H53" s="713"/>
      <c r="I53" s="713"/>
      <c r="J53" s="713"/>
      <c r="K53" s="713"/>
      <c r="L53" s="713"/>
      <c r="M53" s="713"/>
      <c r="N53" s="713"/>
      <c r="O53" s="720" t="s">
        <v>442</v>
      </c>
      <c r="P53" s="720"/>
      <c r="Q53" s="720"/>
      <c r="R53" s="720"/>
      <c r="S53" s="720"/>
      <c r="T53" s="720"/>
      <c r="U53" s="720"/>
      <c r="V53" s="720"/>
      <c r="W53" s="720"/>
      <c r="X53" s="720"/>
      <c r="Y53" s="720"/>
      <c r="Z53" s="720"/>
      <c r="AA53" s="720"/>
      <c r="AB53" s="720"/>
      <c r="AC53" s="720"/>
      <c r="AD53" s="720"/>
      <c r="AE53" s="720"/>
      <c r="AF53" s="720"/>
      <c r="AG53" s="720"/>
      <c r="AH53" s="721"/>
    </row>
    <row r="54" spans="1:34" x14ac:dyDescent="0.25">
      <c r="A54" s="722" t="s">
        <v>241</v>
      </c>
      <c r="B54" s="723"/>
      <c r="C54" s="723"/>
      <c r="D54" s="723"/>
      <c r="E54" s="723"/>
      <c r="F54" s="723"/>
      <c r="G54" s="723"/>
      <c r="H54" s="723"/>
      <c r="I54" s="723"/>
      <c r="J54" s="723"/>
      <c r="K54" s="723"/>
      <c r="L54" s="723"/>
      <c r="M54" s="723"/>
      <c r="N54" s="723"/>
      <c r="O54" s="724" t="s">
        <v>443</v>
      </c>
      <c r="P54" s="724"/>
      <c r="Q54" s="724"/>
      <c r="R54" s="724"/>
      <c r="S54" s="724"/>
      <c r="T54" s="724"/>
      <c r="U54" s="724"/>
      <c r="V54" s="724"/>
      <c r="W54" s="724"/>
      <c r="X54" s="724"/>
      <c r="Y54" s="724"/>
      <c r="Z54" s="724"/>
      <c r="AA54" s="724"/>
      <c r="AB54" s="724"/>
      <c r="AC54" s="724"/>
      <c r="AD54" s="724"/>
      <c r="AE54" s="724"/>
      <c r="AF54" s="724"/>
      <c r="AG54" s="724"/>
      <c r="AH54" s="725"/>
    </row>
    <row r="55" spans="1:34" x14ac:dyDescent="0.25">
      <c r="A55" s="86"/>
      <c r="B55" s="87"/>
      <c r="C55" s="88"/>
      <c r="D55" s="89"/>
      <c r="E55" s="88"/>
      <c r="F55" s="88"/>
      <c r="G55" s="88"/>
      <c r="H55" s="88"/>
      <c r="I55" s="88"/>
      <c r="J55" s="88"/>
      <c r="K55" s="88"/>
      <c r="L55" s="88"/>
      <c r="M55" s="88"/>
      <c r="N55" s="88"/>
      <c r="O55" s="88"/>
      <c r="P55" s="88"/>
      <c r="Q55" s="88"/>
      <c r="R55" s="88"/>
      <c r="S55" s="88"/>
      <c r="T55" s="88"/>
      <c r="U55" s="88"/>
      <c r="V55" s="88"/>
      <c r="W55" s="88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90"/>
    </row>
    <row r="56" spans="1:34" x14ac:dyDescent="0.25">
      <c r="A56" s="86"/>
      <c r="B56" s="87"/>
      <c r="C56" s="88"/>
      <c r="D56" s="89"/>
      <c r="E56" s="88"/>
      <c r="F56" s="88"/>
      <c r="G56" s="88"/>
      <c r="H56" s="88"/>
      <c r="I56" s="88"/>
      <c r="J56" s="88"/>
      <c r="K56" s="88"/>
      <c r="L56" s="88"/>
      <c r="M56" s="88"/>
      <c r="N56" s="88"/>
      <c r="O56" s="88"/>
      <c r="P56" s="88"/>
      <c r="Q56" s="88"/>
      <c r="R56" s="88"/>
      <c r="S56" s="88"/>
      <c r="T56" s="88"/>
      <c r="U56" s="88"/>
      <c r="V56" s="88"/>
      <c r="W56" s="88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90"/>
    </row>
    <row r="57" spans="1:34" x14ac:dyDescent="0.25">
      <c r="A57" s="708" t="s">
        <v>242</v>
      </c>
      <c r="B57" s="709"/>
      <c r="C57" s="709"/>
      <c r="D57" s="709"/>
      <c r="E57" s="709"/>
      <c r="F57" s="709"/>
      <c r="G57" s="709"/>
      <c r="H57" s="709"/>
      <c r="I57" s="709"/>
      <c r="J57" s="709"/>
      <c r="K57" s="709"/>
      <c r="L57" s="709"/>
      <c r="M57" s="709"/>
      <c r="N57" s="709"/>
      <c r="O57" s="709"/>
      <c r="P57" s="709"/>
      <c r="Q57" s="709"/>
      <c r="R57" s="709"/>
      <c r="S57" s="709"/>
      <c r="T57" s="709"/>
      <c r="U57" s="709"/>
      <c r="V57" s="709"/>
      <c r="W57" s="709"/>
      <c r="X57" s="709"/>
      <c r="Y57" s="709"/>
      <c r="Z57" s="709"/>
      <c r="AA57" s="709"/>
      <c r="AB57" s="709"/>
      <c r="AC57" s="709"/>
      <c r="AD57" s="709"/>
      <c r="AE57" s="709"/>
      <c r="AF57" s="709"/>
      <c r="AG57" s="709"/>
      <c r="AH57" s="726"/>
    </row>
    <row r="58" spans="1:34" x14ac:dyDescent="0.25">
      <c r="A58" s="708" t="s">
        <v>243</v>
      </c>
      <c r="B58" s="709"/>
      <c r="C58" s="709"/>
      <c r="D58" s="709"/>
      <c r="E58" s="709"/>
      <c r="F58" s="710" t="s">
        <v>244</v>
      </c>
      <c r="G58" s="710"/>
      <c r="H58" s="710"/>
      <c r="I58" s="710"/>
      <c r="J58" s="710"/>
      <c r="K58" s="710"/>
      <c r="L58" s="710"/>
      <c r="M58" s="710"/>
      <c r="N58" s="710"/>
      <c r="O58" s="710"/>
      <c r="P58" s="710"/>
      <c r="Q58" s="710"/>
      <c r="R58" s="710"/>
      <c r="S58" s="710"/>
      <c r="T58" s="710"/>
      <c r="U58" s="710" t="s">
        <v>245</v>
      </c>
      <c r="V58" s="710"/>
      <c r="W58" s="710"/>
      <c r="X58" s="710"/>
      <c r="Y58" s="710"/>
      <c r="Z58" s="710"/>
      <c r="AA58" s="710"/>
      <c r="AB58" s="710"/>
      <c r="AC58" s="710"/>
      <c r="AD58" s="710"/>
      <c r="AE58" s="710"/>
      <c r="AF58" s="710"/>
      <c r="AG58" s="710"/>
      <c r="AH58" s="711"/>
    </row>
    <row r="59" spans="1:34" x14ac:dyDescent="0.25">
      <c r="A59" s="712" t="s">
        <v>246</v>
      </c>
      <c r="B59" s="713"/>
      <c r="C59" s="713"/>
      <c r="D59" s="713"/>
      <c r="E59" s="713"/>
      <c r="F59" s="714" t="s">
        <v>247</v>
      </c>
      <c r="G59" s="715"/>
      <c r="H59" s="715"/>
      <c r="I59" s="715"/>
      <c r="J59" s="715"/>
      <c r="K59" s="715"/>
      <c r="L59" s="715"/>
      <c r="M59" s="715"/>
      <c r="N59" s="715"/>
      <c r="O59" s="715"/>
      <c r="P59" s="715"/>
      <c r="Q59" s="715"/>
      <c r="R59" s="715"/>
      <c r="S59" s="715"/>
      <c r="T59" s="716"/>
      <c r="U59" s="717" t="s">
        <v>248</v>
      </c>
      <c r="V59" s="718"/>
      <c r="W59" s="718"/>
      <c r="X59" s="718"/>
      <c r="Y59" s="718"/>
      <c r="Z59" s="718"/>
      <c r="AA59" s="718"/>
      <c r="AB59" s="718"/>
      <c r="AC59" s="718"/>
      <c r="AD59" s="718"/>
      <c r="AE59" s="718"/>
      <c r="AF59" s="718"/>
      <c r="AG59" s="718"/>
      <c r="AH59" s="719"/>
    </row>
    <row r="60" spans="1:34" x14ac:dyDescent="0.25">
      <c r="A60" s="86"/>
      <c r="B60" s="87"/>
      <c r="C60" s="88"/>
      <c r="D60" s="89"/>
      <c r="E60" s="88"/>
      <c r="F60" s="88"/>
      <c r="G60" s="88"/>
      <c r="H60" s="88"/>
      <c r="I60" s="88"/>
      <c r="J60" s="88"/>
      <c r="K60" s="88"/>
      <c r="L60" s="88"/>
      <c r="M60" s="88"/>
      <c r="N60" s="88"/>
      <c r="O60" s="88"/>
      <c r="P60" s="88"/>
      <c r="Q60" s="88"/>
      <c r="R60" s="88"/>
      <c r="S60" s="88"/>
      <c r="T60" s="88"/>
      <c r="U60" s="88"/>
      <c r="V60" s="88"/>
      <c r="W60" s="88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90"/>
    </row>
    <row r="61" spans="1:34" ht="15.75" x14ac:dyDescent="0.25">
      <c r="A61" s="699" t="s">
        <v>249</v>
      </c>
      <c r="B61" s="700"/>
      <c r="C61" s="700"/>
      <c r="D61" s="700"/>
      <c r="E61" s="700"/>
      <c r="F61" s="700"/>
      <c r="G61" s="700"/>
      <c r="H61" s="700"/>
      <c r="I61" s="700"/>
      <c r="J61" s="700"/>
      <c r="K61" s="700"/>
      <c r="L61" s="700"/>
      <c r="M61" s="700"/>
      <c r="N61" s="700"/>
      <c r="O61" s="700"/>
      <c r="P61" s="700"/>
      <c r="Q61" s="700"/>
      <c r="R61" s="700"/>
      <c r="S61" s="700"/>
      <c r="T61" s="700"/>
      <c r="U61" s="700"/>
      <c r="V61" s="700"/>
      <c r="W61" s="700"/>
      <c r="X61" s="700"/>
      <c r="Y61" s="700"/>
      <c r="Z61" s="700"/>
      <c r="AA61" s="700"/>
      <c r="AB61" s="700"/>
      <c r="AC61" s="700"/>
      <c r="AD61" s="700"/>
      <c r="AE61" s="700"/>
      <c r="AF61" s="700"/>
      <c r="AG61" s="700"/>
      <c r="AH61" s="701"/>
    </row>
    <row r="62" spans="1:34" x14ac:dyDescent="0.25">
      <c r="A62" s="86"/>
      <c r="B62" s="87"/>
      <c r="C62" s="88"/>
      <c r="D62" s="89"/>
      <c r="E62" s="88"/>
      <c r="F62" s="88"/>
      <c r="G62" s="88"/>
      <c r="H62" s="88"/>
      <c r="I62" s="88"/>
      <c r="J62" s="88"/>
      <c r="K62" s="88"/>
      <c r="L62" s="88"/>
      <c r="M62" s="88"/>
      <c r="N62" s="88"/>
      <c r="O62" s="88"/>
      <c r="P62" s="88"/>
      <c r="Q62" s="88"/>
      <c r="R62" s="88"/>
      <c r="S62" s="88"/>
      <c r="T62" s="88"/>
      <c r="U62" s="88"/>
      <c r="V62" s="88"/>
      <c r="W62" s="88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90"/>
    </row>
    <row r="63" spans="1:34" x14ac:dyDescent="0.25">
      <c r="A63" s="86"/>
      <c r="B63" s="87"/>
      <c r="C63" s="88"/>
      <c r="D63" s="89"/>
      <c r="E63" s="88"/>
      <c r="F63" s="88"/>
      <c r="G63" s="88"/>
      <c r="H63" s="88"/>
      <c r="I63" s="88"/>
      <c r="J63" s="88"/>
      <c r="K63" s="88"/>
      <c r="L63" s="88"/>
      <c r="M63" s="88"/>
      <c r="N63" s="88"/>
      <c r="O63" s="88"/>
      <c r="P63" s="88"/>
      <c r="Q63" s="88"/>
      <c r="R63" s="88"/>
      <c r="S63" s="88"/>
      <c r="T63" s="88"/>
      <c r="U63" s="88"/>
      <c r="V63" s="88"/>
      <c r="W63" s="88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90"/>
    </row>
    <row r="64" spans="1:34" x14ac:dyDescent="0.25">
      <c r="A64" s="86"/>
      <c r="B64" s="87"/>
      <c r="C64" s="88"/>
      <c r="D64" s="89"/>
      <c r="E64" s="88"/>
      <c r="F64" s="88"/>
      <c r="G64" s="88"/>
      <c r="H64" s="88"/>
      <c r="I64" s="88"/>
      <c r="J64" s="88"/>
      <c r="K64" s="88"/>
      <c r="L64" s="88"/>
      <c r="M64" s="88"/>
      <c r="N64" s="88"/>
      <c r="O64" s="88"/>
      <c r="P64" s="88"/>
      <c r="Q64" s="88"/>
      <c r="R64" s="88"/>
      <c r="S64" s="88"/>
      <c r="T64" s="88"/>
      <c r="U64" s="88"/>
      <c r="V64" s="88"/>
      <c r="W64" s="88"/>
      <c r="X64" s="88"/>
      <c r="Y64" s="88"/>
      <c r="Z64" s="88"/>
      <c r="AA64" s="88"/>
      <c r="AB64" s="88"/>
      <c r="AC64" s="88"/>
      <c r="AD64" s="88"/>
      <c r="AE64" s="88"/>
      <c r="AF64" s="88"/>
      <c r="AG64" s="88"/>
      <c r="AH64" s="90"/>
    </row>
    <row r="65" spans="1:34" x14ac:dyDescent="0.25">
      <c r="A65" s="86"/>
      <c r="B65" s="87"/>
      <c r="C65" s="88"/>
      <c r="D65" s="89"/>
      <c r="E65" s="88"/>
      <c r="F65" s="88"/>
      <c r="G65" s="88"/>
      <c r="H65" s="88"/>
      <c r="I65" s="88"/>
      <c r="J65" s="88"/>
      <c r="K65" s="88"/>
      <c r="L65" s="88"/>
      <c r="M65" s="88"/>
      <c r="N65" s="88"/>
      <c r="O65" s="88"/>
      <c r="P65" s="88"/>
      <c r="Q65" s="88"/>
      <c r="R65" s="88"/>
      <c r="S65" s="88"/>
      <c r="T65" s="88"/>
      <c r="U65" s="88"/>
      <c r="V65" s="88"/>
      <c r="W65" s="88"/>
      <c r="X65" s="88"/>
      <c r="Y65" s="88"/>
      <c r="Z65" s="88"/>
      <c r="AA65" s="88"/>
      <c r="AB65" s="88"/>
      <c r="AC65" s="88"/>
      <c r="AD65" s="88"/>
      <c r="AE65" s="88"/>
      <c r="AF65" s="88"/>
      <c r="AG65" s="88"/>
      <c r="AH65" s="90"/>
    </row>
    <row r="66" spans="1:34" x14ac:dyDescent="0.25">
      <c r="A66" s="86"/>
      <c r="B66" s="87"/>
      <c r="C66" s="88"/>
      <c r="D66" s="89"/>
      <c r="E66" s="88"/>
      <c r="F66" s="88"/>
      <c r="G66" s="88"/>
      <c r="H66" s="88"/>
      <c r="I66" s="88"/>
      <c r="J66" s="88"/>
      <c r="K66" s="88"/>
      <c r="L66" s="88"/>
      <c r="M66" s="88"/>
      <c r="N66" s="88"/>
      <c r="O66" s="88"/>
      <c r="P66" s="88"/>
      <c r="Q66" s="88"/>
      <c r="R66" s="88"/>
      <c r="S66" s="88"/>
      <c r="T66" s="88"/>
      <c r="U66" s="88"/>
      <c r="V66" s="88"/>
      <c r="W66" s="88"/>
      <c r="X66" s="88"/>
      <c r="Y66" s="88"/>
      <c r="Z66" s="88"/>
      <c r="AA66" s="88"/>
      <c r="AB66" s="88"/>
      <c r="AC66" s="88"/>
      <c r="AD66" s="88"/>
      <c r="AE66" s="88"/>
      <c r="AF66" s="88"/>
      <c r="AG66" s="88"/>
      <c r="AH66" s="90"/>
    </row>
    <row r="67" spans="1:34" x14ac:dyDescent="0.25">
      <c r="A67" s="86"/>
      <c r="B67" s="87"/>
      <c r="C67" s="88"/>
      <c r="D67" s="89"/>
      <c r="E67" s="88"/>
      <c r="F67" s="88"/>
      <c r="G67" s="88"/>
      <c r="H67" s="88"/>
      <c r="I67" s="88"/>
      <c r="J67" s="88"/>
      <c r="K67" s="88"/>
      <c r="L67" s="88"/>
      <c r="M67" s="88"/>
      <c r="N67" s="88"/>
      <c r="O67" s="88"/>
      <c r="P67" s="88"/>
      <c r="Q67" s="88"/>
      <c r="R67" s="88"/>
      <c r="S67" s="88"/>
      <c r="T67" s="88"/>
      <c r="U67" s="88"/>
      <c r="V67" s="88"/>
      <c r="W67" s="88"/>
      <c r="X67" s="88"/>
      <c r="Y67" s="88"/>
      <c r="Z67" s="88"/>
      <c r="AA67" s="88"/>
      <c r="AB67" s="88"/>
      <c r="AC67" s="88"/>
      <c r="AD67" s="88"/>
      <c r="AE67" s="88"/>
      <c r="AF67" s="88"/>
      <c r="AG67" s="88"/>
      <c r="AH67" s="90"/>
    </row>
    <row r="68" spans="1:34" x14ac:dyDescent="0.25">
      <c r="A68" s="86"/>
      <c r="B68" s="87"/>
      <c r="C68" s="88"/>
      <c r="D68" s="89"/>
      <c r="E68" s="88"/>
      <c r="F68" s="88"/>
      <c r="G68" s="88"/>
      <c r="H68" s="88"/>
      <c r="I68" s="88"/>
      <c r="J68" s="88"/>
      <c r="K68" s="88"/>
      <c r="L68" s="88"/>
      <c r="M68" s="88"/>
      <c r="N68" s="88"/>
      <c r="O68" s="88"/>
      <c r="P68" s="88"/>
      <c r="Q68" s="88"/>
      <c r="R68" s="88"/>
      <c r="S68" s="88"/>
      <c r="T68" s="88"/>
      <c r="U68" s="88"/>
      <c r="V68" s="88"/>
      <c r="W68" s="88"/>
      <c r="X68" s="88"/>
      <c r="Y68" s="88"/>
      <c r="Z68" s="88"/>
      <c r="AA68" s="88"/>
      <c r="AB68" s="88"/>
      <c r="AC68" s="88"/>
      <c r="AD68" s="88"/>
      <c r="AE68" s="88"/>
      <c r="AF68" s="88"/>
      <c r="AG68" s="88"/>
      <c r="AH68" s="90"/>
    </row>
    <row r="69" spans="1:34" x14ac:dyDescent="0.25">
      <c r="A69" s="86"/>
      <c r="B69" s="87"/>
      <c r="C69" s="88"/>
      <c r="D69" s="89"/>
      <c r="E69" s="88"/>
      <c r="F69" s="88"/>
      <c r="G69" s="88"/>
      <c r="H69" s="88"/>
      <c r="I69" s="88"/>
      <c r="J69" s="88"/>
      <c r="K69" s="88"/>
      <c r="L69" s="88"/>
      <c r="M69" s="88"/>
      <c r="N69" s="88"/>
      <c r="O69" s="88"/>
      <c r="P69" s="88"/>
      <c r="Q69" s="88"/>
      <c r="R69" s="88"/>
      <c r="S69" s="88"/>
      <c r="T69" s="88"/>
      <c r="U69" s="88"/>
      <c r="V69" s="88"/>
      <c r="W69" s="88"/>
      <c r="X69" s="88"/>
      <c r="Y69" s="88"/>
      <c r="Z69" s="88"/>
      <c r="AA69" s="88"/>
      <c r="AB69" s="88"/>
      <c r="AC69" s="88"/>
      <c r="AD69" s="88"/>
      <c r="AE69" s="88"/>
      <c r="AF69" s="88"/>
      <c r="AG69" s="88"/>
      <c r="AH69" s="90"/>
    </row>
    <row r="70" spans="1:34" x14ac:dyDescent="0.25">
      <c r="A70" s="86"/>
      <c r="B70" s="87"/>
      <c r="C70" s="88"/>
      <c r="D70" s="89"/>
      <c r="E70" s="88"/>
      <c r="F70" s="88"/>
      <c r="G70" s="88"/>
      <c r="H70" s="88"/>
      <c r="I70" s="88"/>
      <c r="J70" s="88"/>
      <c r="K70" s="88"/>
      <c r="L70" s="88"/>
      <c r="M70" s="88"/>
      <c r="N70" s="88"/>
      <c r="O70" s="88"/>
      <c r="P70" s="88"/>
      <c r="Q70" s="88"/>
      <c r="R70" s="88"/>
      <c r="S70" s="88"/>
      <c r="T70" s="88"/>
      <c r="U70" s="88"/>
      <c r="V70" s="88"/>
      <c r="W70" s="88"/>
      <c r="X70" s="88"/>
      <c r="Y70" s="88"/>
      <c r="Z70" s="88"/>
      <c r="AA70" s="88"/>
      <c r="AB70" s="88"/>
      <c r="AC70" s="88"/>
      <c r="AD70" s="88"/>
      <c r="AE70" s="88"/>
      <c r="AF70" s="88"/>
      <c r="AG70" s="88"/>
      <c r="AH70" s="90"/>
    </row>
    <row r="71" spans="1:34" x14ac:dyDescent="0.25">
      <c r="A71" s="86"/>
      <c r="B71" s="87"/>
      <c r="C71" s="88"/>
      <c r="D71" s="89"/>
      <c r="E71" s="88"/>
      <c r="F71" s="88"/>
      <c r="G71" s="88"/>
      <c r="H71" s="88"/>
      <c r="I71" s="88"/>
      <c r="J71" s="88"/>
      <c r="K71" s="88"/>
      <c r="L71" s="88"/>
      <c r="M71" s="88"/>
      <c r="N71" s="88"/>
      <c r="O71" s="88"/>
      <c r="P71" s="88"/>
      <c r="Q71" s="88"/>
      <c r="R71" s="88"/>
      <c r="S71" s="88"/>
      <c r="T71" s="88"/>
      <c r="U71" s="88"/>
      <c r="V71" s="88"/>
      <c r="W71" s="88"/>
      <c r="X71" s="88"/>
      <c r="Y71" s="88"/>
      <c r="Z71" s="88"/>
      <c r="AA71" s="88"/>
      <c r="AB71" s="88"/>
      <c r="AC71" s="88"/>
      <c r="AD71" s="88"/>
      <c r="AE71" s="88"/>
      <c r="AF71" s="88"/>
      <c r="AG71" s="88"/>
      <c r="AH71" s="90"/>
    </row>
    <row r="72" spans="1:34" x14ac:dyDescent="0.25">
      <c r="A72" s="86"/>
      <c r="B72" s="87"/>
      <c r="C72" s="88"/>
      <c r="D72" s="89"/>
      <c r="E72" s="88"/>
      <c r="F72" s="88"/>
      <c r="G72" s="88"/>
      <c r="H72" s="88"/>
      <c r="I72" s="88"/>
      <c r="J72" s="88"/>
      <c r="K72" s="88"/>
      <c r="L72" s="88"/>
      <c r="M72" s="88"/>
      <c r="N72" s="88"/>
      <c r="O72" s="88"/>
      <c r="P72" s="88"/>
      <c r="Q72" s="88"/>
      <c r="R72" s="88"/>
      <c r="S72" s="88"/>
      <c r="T72" s="88"/>
      <c r="U72" s="88"/>
      <c r="V72" s="88"/>
      <c r="W72" s="88"/>
      <c r="X72" s="88"/>
      <c r="Y72" s="88"/>
      <c r="Z72" s="88"/>
      <c r="AA72" s="88"/>
      <c r="AB72" s="88"/>
      <c r="AC72" s="88"/>
      <c r="AD72" s="88"/>
      <c r="AE72" s="88"/>
      <c r="AF72" s="88"/>
      <c r="AG72" s="88"/>
      <c r="AH72" s="90"/>
    </row>
    <row r="73" spans="1:34" x14ac:dyDescent="0.25">
      <c r="A73" s="86"/>
      <c r="B73" s="87"/>
      <c r="C73" s="88"/>
      <c r="D73" s="89"/>
      <c r="E73" s="88"/>
      <c r="F73" s="88"/>
      <c r="G73" s="88"/>
      <c r="H73" s="88"/>
      <c r="I73" s="88"/>
      <c r="J73" s="88"/>
      <c r="K73" s="88"/>
      <c r="L73" s="88"/>
      <c r="M73" s="88"/>
      <c r="N73" s="88"/>
      <c r="O73" s="88"/>
      <c r="P73" s="88"/>
      <c r="Q73" s="88"/>
      <c r="R73" s="88"/>
      <c r="S73" s="88"/>
      <c r="T73" s="88"/>
      <c r="U73" s="88"/>
      <c r="V73" s="88"/>
      <c r="W73" s="88"/>
      <c r="X73" s="88"/>
      <c r="Y73" s="88"/>
      <c r="Z73" s="88"/>
      <c r="AA73" s="88"/>
      <c r="AB73" s="88"/>
      <c r="AC73" s="88"/>
      <c r="AD73" s="88"/>
      <c r="AE73" s="88"/>
      <c r="AF73" s="88"/>
      <c r="AG73" s="88"/>
      <c r="AH73" s="90"/>
    </row>
    <row r="74" spans="1:34" x14ac:dyDescent="0.25">
      <c r="A74" s="86"/>
      <c r="B74" s="87"/>
      <c r="C74" s="88"/>
      <c r="D74" s="89"/>
      <c r="E74" s="88"/>
      <c r="F74" s="88"/>
      <c r="G74" s="88"/>
      <c r="H74" s="88"/>
      <c r="I74" s="88"/>
      <c r="J74" s="88"/>
      <c r="K74" s="88"/>
      <c r="L74" s="88"/>
      <c r="M74" s="88"/>
      <c r="N74" s="88"/>
      <c r="O74" s="88"/>
      <c r="P74" s="88"/>
      <c r="Q74" s="88"/>
      <c r="R74" s="88"/>
      <c r="S74" s="88"/>
      <c r="T74" s="88"/>
      <c r="U74" s="88"/>
      <c r="V74" s="88"/>
      <c r="W74" s="88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90"/>
    </row>
    <row r="75" spans="1:34" x14ac:dyDescent="0.25">
      <c r="A75" s="86"/>
      <c r="B75" s="87"/>
      <c r="C75" s="88"/>
      <c r="D75" s="89"/>
      <c r="E75" s="88"/>
      <c r="F75" s="88"/>
      <c r="G75" s="88"/>
      <c r="H75" s="88"/>
      <c r="I75" s="88"/>
      <c r="J75" s="88"/>
      <c r="K75" s="88"/>
      <c r="L75" s="88"/>
      <c r="M75" s="88"/>
      <c r="N75" s="88"/>
      <c r="O75" s="88"/>
      <c r="P75" s="88"/>
      <c r="Q75" s="88"/>
      <c r="R75" s="88"/>
      <c r="S75" s="88"/>
      <c r="T75" s="88"/>
      <c r="U75" s="88"/>
      <c r="V75" s="88"/>
      <c r="W75" s="88"/>
      <c r="X75" s="88"/>
      <c r="Y75" s="88"/>
      <c r="Z75" s="88"/>
      <c r="AA75" s="88"/>
      <c r="AB75" s="88"/>
      <c r="AC75" s="88"/>
      <c r="AD75" s="88"/>
      <c r="AE75" s="88"/>
      <c r="AF75" s="88"/>
      <c r="AG75" s="88"/>
      <c r="AH75" s="90"/>
    </row>
    <row r="76" spans="1:34" x14ac:dyDescent="0.25">
      <c r="A76" s="86"/>
      <c r="B76" s="87"/>
      <c r="C76" s="88"/>
      <c r="D76" s="89"/>
      <c r="E76" s="88"/>
      <c r="F76" s="88"/>
      <c r="G76" s="88"/>
      <c r="H76" s="88"/>
      <c r="I76" s="88"/>
      <c r="J76" s="88"/>
      <c r="K76" s="88"/>
      <c r="L76" s="88"/>
      <c r="M76" s="88"/>
      <c r="N76" s="88"/>
      <c r="O76" s="88"/>
      <c r="P76" s="88"/>
      <c r="Q76" s="88"/>
      <c r="R76" s="88"/>
      <c r="S76" s="88"/>
      <c r="T76" s="88"/>
      <c r="U76" s="88"/>
      <c r="V76" s="88"/>
      <c r="W76" s="88"/>
      <c r="X76" s="88"/>
      <c r="Y76" s="88"/>
      <c r="Z76" s="88"/>
      <c r="AA76" s="88"/>
      <c r="AB76" s="88"/>
      <c r="AC76" s="88"/>
      <c r="AD76" s="88"/>
      <c r="AE76" s="88"/>
      <c r="AF76" s="88"/>
      <c r="AG76" s="88"/>
      <c r="AH76" s="90"/>
    </row>
    <row r="77" spans="1:34" x14ac:dyDescent="0.25">
      <c r="A77" s="86"/>
      <c r="B77" s="87"/>
      <c r="C77" s="88"/>
      <c r="D77" s="89"/>
      <c r="E77" s="88"/>
      <c r="F77" s="88"/>
      <c r="G77" s="88"/>
      <c r="H77" s="88"/>
      <c r="I77" s="88"/>
      <c r="J77" s="88"/>
      <c r="K77" s="88"/>
      <c r="L77" s="88"/>
      <c r="M77" s="88"/>
      <c r="N77" s="88"/>
      <c r="O77" s="88"/>
      <c r="P77" s="88"/>
      <c r="Q77" s="88"/>
      <c r="R77" s="88"/>
      <c r="S77" s="88"/>
      <c r="T77" s="88"/>
      <c r="U77" s="88"/>
      <c r="V77" s="88"/>
      <c r="W77" s="88"/>
      <c r="X77" s="88"/>
      <c r="Y77" s="88"/>
      <c r="Z77" s="88"/>
      <c r="AA77" s="88"/>
      <c r="AB77" s="88"/>
      <c r="AC77" s="88"/>
      <c r="AD77" s="88"/>
      <c r="AE77" s="88"/>
      <c r="AF77" s="88"/>
      <c r="AG77" s="88"/>
      <c r="AH77" s="90"/>
    </row>
    <row r="78" spans="1:34" x14ac:dyDescent="0.25">
      <c r="A78" s="86"/>
      <c r="B78" s="87"/>
      <c r="C78" s="88"/>
      <c r="D78" s="89"/>
      <c r="E78" s="88"/>
      <c r="F78" s="88"/>
      <c r="G78" s="88"/>
      <c r="H78" s="88"/>
      <c r="I78" s="88"/>
      <c r="J78" s="88"/>
      <c r="K78" s="88"/>
      <c r="L78" s="88"/>
      <c r="M78" s="88"/>
      <c r="N78" s="88"/>
      <c r="O78" s="88"/>
      <c r="P78" s="88"/>
      <c r="Q78" s="88"/>
      <c r="R78" s="88"/>
      <c r="S78" s="88"/>
      <c r="T78" s="88"/>
      <c r="U78" s="88"/>
      <c r="V78" s="88"/>
      <c r="W78" s="88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90"/>
    </row>
    <row r="79" spans="1:34" x14ac:dyDescent="0.25">
      <c r="A79" s="86"/>
      <c r="B79" s="87"/>
      <c r="C79" s="88"/>
      <c r="D79" s="89"/>
      <c r="E79" s="88"/>
      <c r="F79" s="88"/>
      <c r="G79" s="88"/>
      <c r="H79" s="88"/>
      <c r="I79" s="88"/>
      <c r="J79" s="88"/>
      <c r="K79" s="88"/>
      <c r="L79" s="88"/>
      <c r="M79" s="88"/>
      <c r="N79" s="88"/>
      <c r="O79" s="88"/>
      <c r="P79" s="88"/>
      <c r="Q79" s="88"/>
      <c r="R79" s="88"/>
      <c r="S79" s="88"/>
      <c r="T79" s="88"/>
      <c r="U79" s="88"/>
      <c r="V79" s="88"/>
      <c r="W79" s="88"/>
      <c r="X79" s="88"/>
      <c r="Y79" s="88"/>
      <c r="Z79" s="88"/>
      <c r="AA79" s="88"/>
      <c r="AB79" s="88"/>
      <c r="AC79" s="88"/>
      <c r="AD79" s="88"/>
      <c r="AE79" s="88"/>
      <c r="AF79" s="88"/>
      <c r="AG79" s="88"/>
      <c r="AH79" s="90"/>
    </row>
    <row r="80" spans="1:34" x14ac:dyDescent="0.25">
      <c r="A80" s="86"/>
      <c r="B80" s="87"/>
      <c r="C80" s="88"/>
      <c r="D80" s="89"/>
      <c r="E80" s="88"/>
      <c r="F80" s="88"/>
      <c r="G80" s="88"/>
      <c r="H80" s="88"/>
      <c r="I80" s="88"/>
      <c r="J80" s="88"/>
      <c r="K80" s="88"/>
      <c r="L80" s="88"/>
      <c r="M80" s="88"/>
      <c r="N80" s="88"/>
      <c r="O80" s="88"/>
      <c r="P80" s="88"/>
      <c r="Q80" s="88"/>
      <c r="R80" s="88"/>
      <c r="S80" s="88"/>
      <c r="T80" s="88"/>
      <c r="U80" s="88"/>
      <c r="V80" s="88"/>
      <c r="W80" s="88"/>
      <c r="X80" s="88"/>
      <c r="Y80" s="88"/>
      <c r="Z80" s="88"/>
      <c r="AA80" s="88"/>
      <c r="AB80" s="88"/>
      <c r="AC80" s="88"/>
      <c r="AD80" s="88"/>
      <c r="AE80" s="88"/>
      <c r="AF80" s="88"/>
      <c r="AG80" s="88"/>
      <c r="AH80" s="90"/>
    </row>
    <row r="81" spans="1:34" x14ac:dyDescent="0.25">
      <c r="A81" s="86"/>
      <c r="B81" s="87"/>
      <c r="C81" s="88"/>
      <c r="D81" s="89"/>
      <c r="E81" s="88"/>
      <c r="F81" s="88"/>
      <c r="G81" s="88"/>
      <c r="H81" s="88"/>
      <c r="I81" s="88"/>
      <c r="J81" s="88"/>
      <c r="K81" s="88"/>
      <c r="L81" s="88"/>
      <c r="M81" s="88"/>
      <c r="N81" s="88"/>
      <c r="O81" s="88"/>
      <c r="P81" s="88"/>
      <c r="Q81" s="88"/>
      <c r="R81" s="88"/>
      <c r="S81" s="88"/>
      <c r="T81" s="88"/>
      <c r="U81" s="88"/>
      <c r="V81" s="88"/>
      <c r="W81" s="88"/>
      <c r="X81" s="88"/>
      <c r="Y81" s="88"/>
      <c r="Z81" s="88"/>
      <c r="AA81" s="88"/>
      <c r="AB81" s="88"/>
      <c r="AC81" s="88"/>
      <c r="AD81" s="88"/>
      <c r="AE81" s="88"/>
      <c r="AF81" s="88"/>
      <c r="AG81" s="88"/>
      <c r="AH81" s="90"/>
    </row>
    <row r="82" spans="1:34" x14ac:dyDescent="0.25">
      <c r="A82" s="86"/>
      <c r="B82" s="87"/>
      <c r="C82" s="88"/>
      <c r="D82" s="89"/>
      <c r="E82" s="88"/>
      <c r="F82" s="88"/>
      <c r="G82" s="88"/>
      <c r="H82" s="88"/>
      <c r="I82" s="88"/>
      <c r="J82" s="88"/>
      <c r="K82" s="88"/>
      <c r="L82" s="88"/>
      <c r="M82" s="88"/>
      <c r="N82" s="88"/>
      <c r="O82" s="88"/>
      <c r="P82" s="88"/>
      <c r="Q82" s="88"/>
      <c r="R82" s="88"/>
      <c r="S82" s="88"/>
      <c r="T82" s="88"/>
      <c r="U82" s="88"/>
      <c r="V82" s="88"/>
      <c r="W82" s="88"/>
      <c r="X82" s="88"/>
      <c r="Y82" s="88"/>
      <c r="Z82" s="88"/>
      <c r="AA82" s="88"/>
      <c r="AB82" s="88"/>
      <c r="AC82" s="88"/>
      <c r="AD82" s="88"/>
      <c r="AE82" s="88"/>
      <c r="AF82" s="88"/>
      <c r="AG82" s="88"/>
      <c r="AH82" s="90"/>
    </row>
    <row r="83" spans="1:34" x14ac:dyDescent="0.25">
      <c r="A83" s="86"/>
      <c r="B83" s="87"/>
      <c r="C83" s="88"/>
      <c r="D83" s="89"/>
      <c r="E83" s="88"/>
      <c r="F83" s="88"/>
      <c r="G83" s="88"/>
      <c r="H83" s="88"/>
      <c r="I83" s="88"/>
      <c r="J83" s="88"/>
      <c r="K83" s="88"/>
      <c r="L83" s="88"/>
      <c r="M83" s="88"/>
      <c r="N83" s="88"/>
      <c r="O83" s="88"/>
      <c r="P83" s="88"/>
      <c r="Q83" s="88"/>
      <c r="R83" s="88"/>
      <c r="S83" s="88"/>
      <c r="T83" s="88"/>
      <c r="U83" s="88"/>
      <c r="V83" s="88"/>
      <c r="W83" s="88"/>
      <c r="X83" s="88"/>
      <c r="Y83" s="88"/>
      <c r="Z83" s="88"/>
      <c r="AA83" s="88"/>
      <c r="AB83" s="88"/>
      <c r="AC83" s="88"/>
      <c r="AD83" s="88"/>
      <c r="AE83" s="88"/>
      <c r="AF83" s="88"/>
      <c r="AG83" s="88"/>
      <c r="AH83" s="90"/>
    </row>
    <row r="84" spans="1:34" x14ac:dyDescent="0.25">
      <c r="A84" s="86"/>
      <c r="B84" s="87"/>
      <c r="C84" s="88"/>
      <c r="D84" s="89"/>
      <c r="E84" s="88"/>
      <c r="F84" s="88"/>
      <c r="G84" s="88"/>
      <c r="H84" s="88"/>
      <c r="I84" s="88"/>
      <c r="J84" s="88"/>
      <c r="K84" s="88"/>
      <c r="L84" s="88"/>
      <c r="M84" s="88"/>
      <c r="N84" s="88"/>
      <c r="O84" s="88"/>
      <c r="P84" s="88"/>
      <c r="Q84" s="88"/>
      <c r="R84" s="88"/>
      <c r="S84" s="88"/>
      <c r="T84" s="88"/>
      <c r="U84" s="88"/>
      <c r="V84" s="88"/>
      <c r="W84" s="88"/>
      <c r="X84" s="88"/>
      <c r="Y84" s="88"/>
      <c r="Z84" s="88"/>
      <c r="AA84" s="88"/>
      <c r="AB84" s="88"/>
      <c r="AC84" s="88"/>
      <c r="AD84" s="88"/>
      <c r="AE84" s="88"/>
      <c r="AF84" s="88"/>
      <c r="AG84" s="88"/>
      <c r="AH84" s="90"/>
    </row>
    <row r="85" spans="1:34" x14ac:dyDescent="0.25">
      <c r="A85" s="86"/>
      <c r="B85" s="87"/>
      <c r="C85" s="88"/>
      <c r="D85" s="89"/>
      <c r="E85" s="88"/>
      <c r="F85" s="88"/>
      <c r="G85" s="88"/>
      <c r="H85" s="88"/>
      <c r="I85" s="88"/>
      <c r="J85" s="88"/>
      <c r="K85" s="88"/>
      <c r="L85" s="88"/>
      <c r="M85" s="88"/>
      <c r="N85" s="88"/>
      <c r="O85" s="88"/>
      <c r="P85" s="88"/>
      <c r="Q85" s="88"/>
      <c r="R85" s="88"/>
      <c r="S85" s="88"/>
      <c r="T85" s="88"/>
      <c r="U85" s="88"/>
      <c r="V85" s="88"/>
      <c r="W85" s="88"/>
      <c r="X85" s="88"/>
      <c r="Y85" s="88"/>
      <c r="Z85" s="88"/>
      <c r="AA85" s="88"/>
      <c r="AB85" s="88"/>
      <c r="AC85" s="88"/>
      <c r="AD85" s="88"/>
      <c r="AE85" s="88"/>
      <c r="AF85" s="88"/>
      <c r="AG85" s="88"/>
      <c r="AH85" s="90"/>
    </row>
    <row r="86" spans="1:34" x14ac:dyDescent="0.25">
      <c r="A86" s="86"/>
      <c r="B86" s="87"/>
      <c r="C86" s="88"/>
      <c r="D86" s="89"/>
      <c r="E86" s="88"/>
      <c r="F86" s="88"/>
      <c r="G86" s="88"/>
      <c r="H86" s="88"/>
      <c r="I86" s="88"/>
      <c r="J86" s="88"/>
      <c r="K86" s="88"/>
      <c r="L86" s="88"/>
      <c r="M86" s="88"/>
      <c r="N86" s="88"/>
      <c r="O86" s="88"/>
      <c r="P86" s="88"/>
      <c r="Q86" s="88"/>
      <c r="R86" s="88"/>
      <c r="S86" s="88"/>
      <c r="T86" s="88"/>
      <c r="U86" s="88"/>
      <c r="V86" s="88"/>
      <c r="W86" s="88"/>
      <c r="X86" s="88"/>
      <c r="Y86" s="88"/>
      <c r="Z86" s="88"/>
      <c r="AA86" s="88"/>
      <c r="AB86" s="88"/>
      <c r="AC86" s="88"/>
      <c r="AD86" s="88"/>
      <c r="AE86" s="88"/>
      <c r="AF86" s="88"/>
      <c r="AG86" s="88"/>
      <c r="AH86" s="90"/>
    </row>
    <row r="87" spans="1:34" x14ac:dyDescent="0.25">
      <c r="A87" s="86"/>
      <c r="B87" s="87"/>
      <c r="C87" s="88"/>
      <c r="D87" s="89"/>
      <c r="E87" s="88"/>
      <c r="F87" s="88"/>
      <c r="G87" s="88"/>
      <c r="H87" s="88"/>
      <c r="I87" s="88"/>
      <c r="J87" s="88"/>
      <c r="K87" s="88"/>
      <c r="L87" s="88"/>
      <c r="M87" s="88"/>
      <c r="N87" s="88"/>
      <c r="O87" s="88"/>
      <c r="P87" s="88"/>
      <c r="Q87" s="88"/>
      <c r="R87" s="88"/>
      <c r="S87" s="88"/>
      <c r="T87" s="88"/>
      <c r="U87" s="88"/>
      <c r="V87" s="88"/>
      <c r="W87" s="88"/>
      <c r="X87" s="88"/>
      <c r="Y87" s="88"/>
      <c r="Z87" s="88"/>
      <c r="AA87" s="88"/>
      <c r="AB87" s="88"/>
      <c r="AC87" s="88"/>
      <c r="AD87" s="88"/>
      <c r="AE87" s="88"/>
      <c r="AF87" s="88"/>
      <c r="AG87" s="88"/>
      <c r="AH87" s="90"/>
    </row>
    <row r="88" spans="1:34" x14ac:dyDescent="0.25">
      <c r="A88" s="86"/>
      <c r="B88" s="87"/>
      <c r="C88" s="88"/>
      <c r="D88" s="89"/>
      <c r="E88" s="88"/>
      <c r="F88" s="88"/>
      <c r="G88" s="88"/>
      <c r="H88" s="88"/>
      <c r="I88" s="88"/>
      <c r="J88" s="88"/>
      <c r="K88" s="88"/>
      <c r="L88" s="88"/>
      <c r="M88" s="88"/>
      <c r="N88" s="88"/>
      <c r="O88" s="88"/>
      <c r="P88" s="88"/>
      <c r="Q88" s="88"/>
      <c r="R88" s="88"/>
      <c r="S88" s="88"/>
      <c r="T88" s="88"/>
      <c r="U88" s="88"/>
      <c r="V88" s="88"/>
      <c r="W88" s="88"/>
      <c r="X88" s="88"/>
      <c r="Y88" s="88"/>
      <c r="Z88" s="88"/>
      <c r="AA88" s="88"/>
      <c r="AB88" s="88"/>
      <c r="AC88" s="88"/>
      <c r="AD88" s="88"/>
      <c r="AE88" s="88"/>
      <c r="AF88" s="88"/>
      <c r="AG88" s="88"/>
      <c r="AH88" s="90"/>
    </row>
    <row r="89" spans="1:34" x14ac:dyDescent="0.25">
      <c r="A89" s="86"/>
      <c r="B89" s="87"/>
      <c r="C89" s="88"/>
      <c r="D89" s="89"/>
      <c r="E89" s="88"/>
      <c r="F89" s="88"/>
      <c r="G89" s="88"/>
      <c r="H89" s="88"/>
      <c r="I89" s="88"/>
      <c r="J89" s="88"/>
      <c r="K89" s="88"/>
      <c r="L89" s="88"/>
      <c r="M89" s="88"/>
      <c r="N89" s="88"/>
      <c r="O89" s="88"/>
      <c r="P89" s="88"/>
      <c r="Q89" s="88"/>
      <c r="R89" s="88"/>
      <c r="S89" s="88"/>
      <c r="T89" s="88"/>
      <c r="U89" s="88"/>
      <c r="V89" s="88"/>
      <c r="W89" s="88"/>
      <c r="X89" s="88"/>
      <c r="Y89" s="88"/>
      <c r="Z89" s="88"/>
      <c r="AA89" s="88"/>
      <c r="AB89" s="88"/>
      <c r="AC89" s="88"/>
      <c r="AD89" s="88"/>
      <c r="AE89" s="88"/>
      <c r="AF89" s="88"/>
      <c r="AG89" s="88"/>
      <c r="AH89" s="90"/>
    </row>
    <row r="90" spans="1:34" x14ac:dyDescent="0.25">
      <c r="A90" s="86"/>
      <c r="B90" s="87"/>
      <c r="C90" s="88"/>
      <c r="D90" s="89"/>
      <c r="E90" s="88"/>
      <c r="F90" s="88"/>
      <c r="G90" s="88"/>
      <c r="H90" s="88"/>
      <c r="I90" s="88"/>
      <c r="J90" s="88"/>
      <c r="K90" s="88"/>
      <c r="L90" s="88"/>
      <c r="M90" s="88"/>
      <c r="N90" s="88"/>
      <c r="O90" s="88"/>
      <c r="P90" s="88"/>
      <c r="Q90" s="88"/>
      <c r="R90" s="88"/>
      <c r="S90" s="88"/>
      <c r="T90" s="88"/>
      <c r="U90" s="88"/>
      <c r="V90" s="88"/>
      <c r="W90" s="88"/>
      <c r="X90" s="88"/>
      <c r="Y90" s="88"/>
      <c r="Z90" s="88"/>
      <c r="AA90" s="88"/>
      <c r="AB90" s="88"/>
      <c r="AC90" s="88"/>
      <c r="AD90" s="88"/>
      <c r="AE90" s="88"/>
      <c r="AF90" s="88"/>
      <c r="AG90" s="88"/>
      <c r="AH90" s="90"/>
    </row>
    <row r="91" spans="1:34" x14ac:dyDescent="0.25">
      <c r="A91" s="86"/>
      <c r="B91" s="87"/>
      <c r="C91" s="88"/>
      <c r="D91" s="89"/>
      <c r="E91" s="88"/>
      <c r="F91" s="88"/>
      <c r="G91" s="88"/>
      <c r="H91" s="88"/>
      <c r="I91" s="88"/>
      <c r="J91" s="88"/>
      <c r="K91" s="88"/>
      <c r="L91" s="88"/>
      <c r="M91" s="88"/>
      <c r="N91" s="88"/>
      <c r="O91" s="88"/>
      <c r="P91" s="88"/>
      <c r="Q91" s="88"/>
      <c r="R91" s="88"/>
      <c r="S91" s="88"/>
      <c r="T91" s="88"/>
      <c r="U91" s="88"/>
      <c r="V91" s="88"/>
      <c r="W91" s="88"/>
      <c r="X91" s="88"/>
      <c r="Y91" s="88"/>
      <c r="Z91" s="88"/>
      <c r="AA91" s="88"/>
      <c r="AB91" s="88"/>
      <c r="AC91" s="88"/>
      <c r="AD91" s="88"/>
      <c r="AE91" s="88"/>
      <c r="AF91" s="88"/>
      <c r="AG91" s="88"/>
      <c r="AH91" s="90"/>
    </row>
    <row r="92" spans="1:34" x14ac:dyDescent="0.25">
      <c r="A92" s="86"/>
      <c r="B92" s="87"/>
      <c r="C92" s="88"/>
      <c r="D92" s="89"/>
      <c r="E92" s="88"/>
      <c r="F92" s="88"/>
      <c r="G92" s="88"/>
      <c r="H92" s="88"/>
      <c r="I92" s="88"/>
      <c r="J92" s="88"/>
      <c r="K92" s="88"/>
      <c r="L92" s="88"/>
      <c r="M92" s="88"/>
      <c r="N92" s="88"/>
      <c r="O92" s="88"/>
      <c r="P92" s="88"/>
      <c r="Q92" s="88"/>
      <c r="R92" s="88"/>
      <c r="S92" s="88"/>
      <c r="T92" s="88"/>
      <c r="U92" s="88"/>
      <c r="V92" s="88"/>
      <c r="W92" s="88"/>
      <c r="X92" s="88"/>
      <c r="Y92" s="88"/>
      <c r="Z92" s="88"/>
      <c r="AA92" s="88"/>
      <c r="AB92" s="88"/>
      <c r="AC92" s="88"/>
      <c r="AD92" s="88"/>
      <c r="AE92" s="88"/>
      <c r="AF92" s="88"/>
      <c r="AG92" s="88"/>
      <c r="AH92" s="90"/>
    </row>
    <row r="93" spans="1:34" x14ac:dyDescent="0.25">
      <c r="A93" s="86"/>
      <c r="B93" s="87"/>
      <c r="C93" s="88"/>
      <c r="D93" s="89"/>
      <c r="E93" s="88"/>
      <c r="F93" s="88"/>
      <c r="G93" s="88"/>
      <c r="H93" s="88"/>
      <c r="I93" s="88"/>
      <c r="J93" s="88"/>
      <c r="K93" s="88"/>
      <c r="L93" s="88"/>
      <c r="M93" s="88"/>
      <c r="N93" s="88"/>
      <c r="O93" s="88"/>
      <c r="P93" s="88"/>
      <c r="Q93" s="88"/>
      <c r="R93" s="88"/>
      <c r="S93" s="88"/>
      <c r="T93" s="88"/>
      <c r="U93" s="88"/>
      <c r="V93" s="88"/>
      <c r="W93" s="88"/>
      <c r="X93" s="88"/>
      <c r="Y93" s="88"/>
      <c r="Z93" s="88"/>
      <c r="AA93" s="88"/>
      <c r="AB93" s="88"/>
      <c r="AC93" s="88"/>
      <c r="AD93" s="88"/>
      <c r="AE93" s="88"/>
      <c r="AF93" s="88"/>
      <c r="AG93" s="88"/>
      <c r="AH93" s="90"/>
    </row>
    <row r="94" spans="1:34" x14ac:dyDescent="0.25">
      <c r="A94" s="86"/>
      <c r="B94" s="87"/>
      <c r="C94" s="88"/>
      <c r="D94" s="89"/>
      <c r="E94" s="88"/>
      <c r="F94" s="88"/>
      <c r="G94" s="88"/>
      <c r="H94" s="88"/>
      <c r="I94" s="88"/>
      <c r="J94" s="88"/>
      <c r="K94" s="88"/>
      <c r="L94" s="88"/>
      <c r="M94" s="88"/>
      <c r="N94" s="88"/>
      <c r="O94" s="88"/>
      <c r="P94" s="88"/>
      <c r="Q94" s="88"/>
      <c r="R94" s="88"/>
      <c r="S94" s="88"/>
      <c r="T94" s="88"/>
      <c r="U94" s="88"/>
      <c r="V94" s="88"/>
      <c r="W94" s="88"/>
      <c r="X94" s="88"/>
      <c r="Y94" s="88"/>
      <c r="Z94" s="88"/>
      <c r="AA94" s="88"/>
      <c r="AB94" s="88"/>
      <c r="AC94" s="88"/>
      <c r="AD94" s="88"/>
      <c r="AE94" s="88"/>
      <c r="AF94" s="88"/>
      <c r="AG94" s="88"/>
      <c r="AH94" s="90"/>
    </row>
    <row r="95" spans="1:34" x14ac:dyDescent="0.25">
      <c r="A95" s="86"/>
      <c r="B95" s="87"/>
      <c r="C95" s="88"/>
      <c r="D95" s="89"/>
      <c r="E95" s="88"/>
      <c r="F95" s="88"/>
      <c r="G95" s="88"/>
      <c r="H95" s="88"/>
      <c r="I95" s="88"/>
      <c r="J95" s="88"/>
      <c r="K95" s="88"/>
      <c r="L95" s="88"/>
      <c r="M95" s="88"/>
      <c r="N95" s="88"/>
      <c r="O95" s="88"/>
      <c r="P95" s="88"/>
      <c r="Q95" s="88"/>
      <c r="R95" s="88"/>
      <c r="S95" s="88"/>
      <c r="T95" s="88"/>
      <c r="U95" s="88"/>
      <c r="V95" s="88"/>
      <c r="W95" s="88"/>
      <c r="X95" s="88"/>
      <c r="Y95" s="88"/>
      <c r="Z95" s="88"/>
      <c r="AA95" s="88"/>
      <c r="AB95" s="88"/>
      <c r="AC95" s="88"/>
      <c r="AD95" s="88"/>
      <c r="AE95" s="88"/>
      <c r="AF95" s="88"/>
      <c r="AG95" s="88"/>
      <c r="AH95" s="90"/>
    </row>
    <row r="96" spans="1:34" x14ac:dyDescent="0.25">
      <c r="A96" s="86"/>
      <c r="B96" s="87"/>
      <c r="C96" s="88"/>
      <c r="D96" s="89"/>
      <c r="E96" s="88"/>
      <c r="F96" s="88"/>
      <c r="G96" s="88"/>
      <c r="H96" s="88"/>
      <c r="I96" s="88"/>
      <c r="J96" s="88"/>
      <c r="K96" s="88"/>
      <c r="L96" s="88"/>
      <c r="M96" s="88"/>
      <c r="N96" s="88"/>
      <c r="O96" s="88"/>
      <c r="P96" s="88"/>
      <c r="Q96" s="88"/>
      <c r="R96" s="88"/>
      <c r="S96" s="88"/>
      <c r="T96" s="88"/>
      <c r="U96" s="88"/>
      <c r="V96" s="88"/>
      <c r="W96" s="88"/>
      <c r="X96" s="88"/>
      <c r="Y96" s="88"/>
      <c r="Z96" s="88"/>
      <c r="AA96" s="88"/>
      <c r="AB96" s="88"/>
      <c r="AC96" s="88"/>
      <c r="AD96" s="88"/>
      <c r="AE96" s="88"/>
      <c r="AF96" s="88"/>
      <c r="AG96" s="88"/>
      <c r="AH96" s="90"/>
    </row>
    <row r="97" spans="1:34" x14ac:dyDescent="0.25">
      <c r="A97" s="86"/>
      <c r="B97" s="87"/>
      <c r="C97" s="88"/>
      <c r="D97" s="89"/>
      <c r="E97" s="88"/>
      <c r="F97" s="88"/>
      <c r="G97" s="88"/>
      <c r="H97" s="88"/>
      <c r="I97" s="88"/>
      <c r="J97" s="88"/>
      <c r="K97" s="88"/>
      <c r="L97" s="88"/>
      <c r="M97" s="88"/>
      <c r="N97" s="88"/>
      <c r="O97" s="88"/>
      <c r="P97" s="88"/>
      <c r="Q97" s="88"/>
      <c r="R97" s="88"/>
      <c r="S97" s="88"/>
      <c r="T97" s="88"/>
      <c r="U97" s="88"/>
      <c r="V97" s="88"/>
      <c r="W97" s="88"/>
      <c r="X97" s="88"/>
      <c r="Y97" s="88"/>
      <c r="Z97" s="88"/>
      <c r="AA97" s="88"/>
      <c r="AB97" s="88"/>
      <c r="AC97" s="88"/>
      <c r="AD97" s="88"/>
      <c r="AE97" s="88"/>
      <c r="AF97" s="88"/>
      <c r="AG97" s="88"/>
      <c r="AH97" s="90"/>
    </row>
    <row r="98" spans="1:34" x14ac:dyDescent="0.25">
      <c r="A98" s="86"/>
      <c r="B98" s="87"/>
      <c r="C98" s="88"/>
      <c r="D98" s="89"/>
      <c r="E98" s="88"/>
      <c r="F98" s="88"/>
      <c r="G98" s="88"/>
      <c r="H98" s="88"/>
      <c r="I98" s="88"/>
      <c r="J98" s="88"/>
      <c r="K98" s="88"/>
      <c r="L98" s="88"/>
      <c r="M98" s="88"/>
      <c r="N98" s="88"/>
      <c r="O98" s="88"/>
      <c r="P98" s="88"/>
      <c r="Q98" s="88"/>
      <c r="R98" s="88"/>
      <c r="S98" s="88"/>
      <c r="T98" s="88"/>
      <c r="U98" s="88"/>
      <c r="V98" s="88"/>
      <c r="W98" s="88"/>
      <c r="X98" s="88"/>
      <c r="Y98" s="88"/>
      <c r="Z98" s="88"/>
      <c r="AA98" s="88"/>
      <c r="AB98" s="88"/>
      <c r="AC98" s="88"/>
      <c r="AD98" s="88"/>
      <c r="AE98" s="88"/>
      <c r="AF98" s="88"/>
      <c r="AG98" s="88"/>
      <c r="AH98" s="90"/>
    </row>
    <row r="99" spans="1:34" x14ac:dyDescent="0.25">
      <c r="A99" s="705" t="s">
        <v>250</v>
      </c>
      <c r="B99" s="706" t="s">
        <v>251</v>
      </c>
      <c r="C99" s="706"/>
      <c r="D99" s="706"/>
      <c r="E99" s="706"/>
      <c r="F99" s="706"/>
      <c r="G99" s="706"/>
      <c r="H99" s="706"/>
      <c r="I99" s="706"/>
      <c r="J99" s="706"/>
      <c r="K99" s="706"/>
      <c r="L99" s="706"/>
      <c r="M99" s="706"/>
      <c r="N99" s="706"/>
      <c r="O99" s="706"/>
      <c r="P99" s="706"/>
      <c r="Q99" s="706"/>
      <c r="R99" s="706"/>
      <c r="S99" s="706"/>
      <c r="T99" s="706"/>
      <c r="U99" s="706"/>
      <c r="V99" s="706"/>
      <c r="W99" s="706"/>
      <c r="X99" s="706"/>
      <c r="Y99" s="706"/>
      <c r="Z99" s="706"/>
      <c r="AA99" s="706"/>
      <c r="AB99" s="706"/>
      <c r="AC99" s="706"/>
      <c r="AD99" s="706"/>
      <c r="AE99" s="706"/>
      <c r="AF99" s="706"/>
      <c r="AG99" s="706"/>
      <c r="AH99" s="707"/>
    </row>
    <row r="100" spans="1:34" x14ac:dyDescent="0.25">
      <c r="A100" s="705"/>
      <c r="B100" s="706" t="s">
        <v>252</v>
      </c>
      <c r="C100" s="706"/>
      <c r="D100" s="706"/>
      <c r="E100" s="706"/>
      <c r="F100" s="706"/>
      <c r="G100" s="706"/>
      <c r="H100" s="706"/>
      <c r="I100" s="706"/>
      <c r="J100" s="706"/>
      <c r="K100" s="706"/>
      <c r="L100" s="706"/>
      <c r="M100" s="706"/>
      <c r="N100" s="706"/>
      <c r="O100" s="706"/>
      <c r="P100" s="706"/>
      <c r="Q100" s="706"/>
      <c r="R100" s="706"/>
      <c r="S100" s="706"/>
      <c r="T100" s="706"/>
      <c r="U100" s="706"/>
      <c r="V100" s="706"/>
      <c r="W100" s="706"/>
      <c r="X100" s="706"/>
      <c r="Y100" s="706"/>
      <c r="Z100" s="706"/>
      <c r="AA100" s="706"/>
      <c r="AB100" s="706"/>
      <c r="AC100" s="706"/>
      <c r="AD100" s="706"/>
      <c r="AE100" s="706"/>
      <c r="AF100" s="706"/>
      <c r="AG100" s="706"/>
      <c r="AH100" s="707"/>
    </row>
    <row r="101" spans="1:34" x14ac:dyDescent="0.25">
      <c r="A101" s="705"/>
      <c r="B101" s="706" t="s">
        <v>253</v>
      </c>
      <c r="C101" s="706"/>
      <c r="D101" s="706"/>
      <c r="E101" s="706"/>
      <c r="F101" s="706"/>
      <c r="G101" s="706"/>
      <c r="H101" s="706"/>
      <c r="I101" s="706"/>
      <c r="J101" s="706" t="s">
        <v>254</v>
      </c>
      <c r="K101" s="706"/>
      <c r="L101" s="706"/>
      <c r="M101" s="706"/>
      <c r="N101" s="706"/>
      <c r="O101" s="706"/>
      <c r="P101" s="706"/>
      <c r="Q101" s="706"/>
      <c r="R101" s="706"/>
      <c r="S101" s="706"/>
      <c r="T101" s="706"/>
      <c r="U101" s="706"/>
      <c r="V101" s="706" t="s">
        <v>255</v>
      </c>
      <c r="W101" s="706"/>
      <c r="X101" s="706"/>
      <c r="Y101" s="706"/>
      <c r="Z101" s="706"/>
      <c r="AA101" s="706"/>
      <c r="AB101" s="706"/>
      <c r="AC101" s="706"/>
      <c r="AD101" s="706"/>
      <c r="AE101" s="706"/>
      <c r="AF101" s="706"/>
      <c r="AG101" s="706"/>
      <c r="AH101" s="707"/>
    </row>
    <row r="102" spans="1:34" x14ac:dyDescent="0.25">
      <c r="A102" s="93">
        <v>1</v>
      </c>
      <c r="B102" s="702" t="s">
        <v>256</v>
      </c>
      <c r="C102" s="702"/>
      <c r="D102" s="702"/>
      <c r="E102" s="702"/>
      <c r="F102" s="702"/>
      <c r="G102" s="702"/>
      <c r="H102" s="702"/>
      <c r="I102" s="702"/>
      <c r="J102" s="702" t="s">
        <v>257</v>
      </c>
      <c r="K102" s="702"/>
      <c r="L102" s="702"/>
      <c r="M102" s="702"/>
      <c r="N102" s="702"/>
      <c r="O102" s="702"/>
      <c r="P102" s="702"/>
      <c r="Q102" s="702"/>
      <c r="R102" s="702"/>
      <c r="S102" s="702"/>
      <c r="T102" s="702"/>
      <c r="U102" s="702"/>
      <c r="V102" s="703" t="s">
        <v>258</v>
      </c>
      <c r="W102" s="703"/>
      <c r="X102" s="703"/>
      <c r="Y102" s="703"/>
      <c r="Z102" s="703"/>
      <c r="AA102" s="703"/>
      <c r="AB102" s="703"/>
      <c r="AC102" s="703"/>
      <c r="AD102" s="703"/>
      <c r="AE102" s="703"/>
      <c r="AF102" s="703"/>
      <c r="AG102" s="703"/>
      <c r="AH102" s="704"/>
    </row>
    <row r="103" spans="1:34" x14ac:dyDescent="0.25">
      <c r="A103" s="93">
        <v>2</v>
      </c>
      <c r="B103" s="702" t="s">
        <v>259</v>
      </c>
      <c r="C103" s="702"/>
      <c r="D103" s="702"/>
      <c r="E103" s="702"/>
      <c r="F103" s="702"/>
      <c r="G103" s="702"/>
      <c r="H103" s="702"/>
      <c r="I103" s="702"/>
      <c r="J103" s="702" t="s">
        <v>260</v>
      </c>
      <c r="K103" s="702"/>
      <c r="L103" s="702"/>
      <c r="M103" s="702"/>
      <c r="N103" s="702"/>
      <c r="O103" s="702"/>
      <c r="P103" s="702"/>
      <c r="Q103" s="702"/>
      <c r="R103" s="702"/>
      <c r="S103" s="702"/>
      <c r="T103" s="702"/>
      <c r="U103" s="702"/>
      <c r="V103" s="703" t="s">
        <v>261</v>
      </c>
      <c r="W103" s="703"/>
      <c r="X103" s="703"/>
      <c r="Y103" s="703"/>
      <c r="Z103" s="703"/>
      <c r="AA103" s="703"/>
      <c r="AB103" s="703"/>
      <c r="AC103" s="703"/>
      <c r="AD103" s="703"/>
      <c r="AE103" s="703"/>
      <c r="AF103" s="703"/>
      <c r="AG103" s="703"/>
      <c r="AH103" s="704"/>
    </row>
    <row r="104" spans="1:34" x14ac:dyDescent="0.25">
      <c r="A104" s="93">
        <v>3</v>
      </c>
      <c r="B104" s="702" t="s">
        <v>262</v>
      </c>
      <c r="C104" s="702"/>
      <c r="D104" s="702"/>
      <c r="E104" s="702"/>
      <c r="F104" s="702"/>
      <c r="G104" s="702"/>
      <c r="H104" s="702"/>
      <c r="I104" s="702"/>
      <c r="J104" s="702" t="s">
        <v>263</v>
      </c>
      <c r="K104" s="702"/>
      <c r="L104" s="702"/>
      <c r="M104" s="702"/>
      <c r="N104" s="702"/>
      <c r="O104" s="702"/>
      <c r="P104" s="702"/>
      <c r="Q104" s="702"/>
      <c r="R104" s="702"/>
      <c r="S104" s="702"/>
      <c r="T104" s="702"/>
      <c r="U104" s="702"/>
      <c r="V104" s="703" t="s">
        <v>264</v>
      </c>
      <c r="W104" s="703"/>
      <c r="X104" s="703"/>
      <c r="Y104" s="703"/>
      <c r="Z104" s="703"/>
      <c r="AA104" s="703"/>
      <c r="AB104" s="703"/>
      <c r="AC104" s="703"/>
      <c r="AD104" s="703"/>
      <c r="AE104" s="703"/>
      <c r="AF104" s="703"/>
      <c r="AG104" s="703"/>
      <c r="AH104" s="704"/>
    </row>
    <row r="105" spans="1:34" x14ac:dyDescent="0.25">
      <c r="A105" s="93">
        <v>4</v>
      </c>
      <c r="B105" s="702" t="s">
        <v>265</v>
      </c>
      <c r="C105" s="702"/>
      <c r="D105" s="702"/>
      <c r="E105" s="702"/>
      <c r="F105" s="702"/>
      <c r="G105" s="702"/>
      <c r="H105" s="702"/>
      <c r="I105" s="702"/>
      <c r="J105" s="702" t="s">
        <v>266</v>
      </c>
      <c r="K105" s="702"/>
      <c r="L105" s="702"/>
      <c r="M105" s="702"/>
      <c r="N105" s="702"/>
      <c r="O105" s="702"/>
      <c r="P105" s="702"/>
      <c r="Q105" s="702"/>
      <c r="R105" s="702"/>
      <c r="S105" s="702"/>
      <c r="T105" s="702"/>
      <c r="U105" s="702"/>
      <c r="V105" s="703" t="s">
        <v>267</v>
      </c>
      <c r="W105" s="703"/>
      <c r="X105" s="703"/>
      <c r="Y105" s="703"/>
      <c r="Z105" s="703"/>
      <c r="AA105" s="703"/>
      <c r="AB105" s="703"/>
      <c r="AC105" s="703"/>
      <c r="AD105" s="703"/>
      <c r="AE105" s="703"/>
      <c r="AF105" s="703"/>
      <c r="AG105" s="703"/>
      <c r="AH105" s="704"/>
    </row>
    <row r="106" spans="1:34" x14ac:dyDescent="0.25">
      <c r="A106" s="93">
        <v>7</v>
      </c>
      <c r="B106" s="702" t="s">
        <v>268</v>
      </c>
      <c r="C106" s="702"/>
      <c r="D106" s="702"/>
      <c r="E106" s="702"/>
      <c r="F106" s="702"/>
      <c r="G106" s="702"/>
      <c r="H106" s="702"/>
      <c r="I106" s="702"/>
      <c r="J106" s="702" t="s">
        <v>269</v>
      </c>
      <c r="K106" s="702"/>
      <c r="L106" s="702"/>
      <c r="M106" s="702"/>
      <c r="N106" s="702"/>
      <c r="O106" s="702"/>
      <c r="P106" s="702"/>
      <c r="Q106" s="702"/>
      <c r="R106" s="702"/>
      <c r="S106" s="702"/>
      <c r="T106" s="702"/>
      <c r="U106" s="702"/>
      <c r="V106" s="703" t="s">
        <v>270</v>
      </c>
      <c r="W106" s="703"/>
      <c r="X106" s="703"/>
      <c r="Y106" s="703"/>
      <c r="Z106" s="703"/>
      <c r="AA106" s="703"/>
      <c r="AB106" s="703"/>
      <c r="AC106" s="703"/>
      <c r="AD106" s="703"/>
      <c r="AE106" s="703"/>
      <c r="AF106" s="703"/>
      <c r="AG106" s="703"/>
      <c r="AH106" s="704"/>
    </row>
    <row r="107" spans="1:34" x14ac:dyDescent="0.25">
      <c r="A107" s="93">
        <v>8</v>
      </c>
      <c r="B107" s="702" t="s">
        <v>271</v>
      </c>
      <c r="C107" s="702"/>
      <c r="D107" s="702"/>
      <c r="E107" s="702"/>
      <c r="F107" s="702"/>
      <c r="G107" s="702"/>
      <c r="H107" s="702"/>
      <c r="I107" s="702"/>
      <c r="J107" s="702" t="s">
        <v>272</v>
      </c>
      <c r="K107" s="702"/>
      <c r="L107" s="702"/>
      <c r="M107" s="702"/>
      <c r="N107" s="702"/>
      <c r="O107" s="702"/>
      <c r="P107" s="702"/>
      <c r="Q107" s="702"/>
      <c r="R107" s="702"/>
      <c r="S107" s="702"/>
      <c r="T107" s="702"/>
      <c r="U107" s="702"/>
      <c r="V107" s="703" t="s">
        <v>273</v>
      </c>
      <c r="W107" s="703"/>
      <c r="X107" s="703"/>
      <c r="Y107" s="703"/>
      <c r="Z107" s="703"/>
      <c r="AA107" s="703"/>
      <c r="AB107" s="703"/>
      <c r="AC107" s="703"/>
      <c r="AD107" s="703"/>
      <c r="AE107" s="703"/>
      <c r="AF107" s="703"/>
      <c r="AG107" s="703"/>
      <c r="AH107" s="704"/>
    </row>
    <row r="108" spans="1:34" x14ac:dyDescent="0.25">
      <c r="A108" s="93">
        <v>9</v>
      </c>
      <c r="B108" s="702" t="s">
        <v>274</v>
      </c>
      <c r="C108" s="702"/>
      <c r="D108" s="702"/>
      <c r="E108" s="702"/>
      <c r="F108" s="702"/>
      <c r="G108" s="702"/>
      <c r="H108" s="702"/>
      <c r="I108" s="702"/>
      <c r="J108" s="702" t="s">
        <v>274</v>
      </c>
      <c r="K108" s="702"/>
      <c r="L108" s="702"/>
      <c r="M108" s="702"/>
      <c r="N108" s="702"/>
      <c r="O108" s="702"/>
      <c r="P108" s="702"/>
      <c r="Q108" s="702"/>
      <c r="R108" s="702"/>
      <c r="S108" s="702"/>
      <c r="T108" s="702"/>
      <c r="U108" s="702"/>
      <c r="V108" s="703" t="s">
        <v>274</v>
      </c>
      <c r="W108" s="703"/>
      <c r="X108" s="703"/>
      <c r="Y108" s="703"/>
      <c r="Z108" s="703"/>
      <c r="AA108" s="703"/>
      <c r="AB108" s="703"/>
      <c r="AC108" s="703"/>
      <c r="AD108" s="703"/>
      <c r="AE108" s="703"/>
      <c r="AF108" s="703"/>
      <c r="AG108" s="703"/>
      <c r="AH108" s="704"/>
    </row>
    <row r="109" spans="1:34" x14ac:dyDescent="0.25">
      <c r="A109" s="93">
        <v>10</v>
      </c>
      <c r="B109" s="702" t="s">
        <v>275</v>
      </c>
      <c r="C109" s="702"/>
      <c r="D109" s="702"/>
      <c r="E109" s="702"/>
      <c r="F109" s="702"/>
      <c r="G109" s="702"/>
      <c r="H109" s="702"/>
      <c r="I109" s="702"/>
      <c r="J109" s="702" t="s">
        <v>276</v>
      </c>
      <c r="K109" s="702"/>
      <c r="L109" s="702"/>
      <c r="M109" s="702"/>
      <c r="N109" s="702"/>
      <c r="O109" s="702"/>
      <c r="P109" s="702"/>
      <c r="Q109" s="702"/>
      <c r="R109" s="702"/>
      <c r="S109" s="702"/>
      <c r="T109" s="702"/>
      <c r="U109" s="702"/>
      <c r="V109" s="703" t="s">
        <v>277</v>
      </c>
      <c r="W109" s="703"/>
      <c r="X109" s="703"/>
      <c r="Y109" s="703"/>
      <c r="Z109" s="703"/>
      <c r="AA109" s="703"/>
      <c r="AB109" s="703"/>
      <c r="AC109" s="703"/>
      <c r="AD109" s="703"/>
      <c r="AE109" s="703"/>
      <c r="AF109" s="703"/>
      <c r="AG109" s="703"/>
      <c r="AH109" s="704"/>
    </row>
    <row r="110" spans="1:34" x14ac:dyDescent="0.25">
      <c r="A110" s="94" t="s">
        <v>278</v>
      </c>
      <c r="B110" s="702" t="s">
        <v>279</v>
      </c>
      <c r="C110" s="702"/>
      <c r="D110" s="702"/>
      <c r="E110" s="702"/>
      <c r="F110" s="702"/>
      <c r="G110" s="702"/>
      <c r="H110" s="702"/>
      <c r="I110" s="702"/>
      <c r="J110" s="702" t="s">
        <v>280</v>
      </c>
      <c r="K110" s="702"/>
      <c r="L110" s="702"/>
      <c r="M110" s="702"/>
      <c r="N110" s="702"/>
      <c r="O110" s="702"/>
      <c r="P110" s="702"/>
      <c r="Q110" s="702"/>
      <c r="R110" s="702"/>
      <c r="S110" s="702"/>
      <c r="T110" s="702"/>
      <c r="U110" s="702"/>
      <c r="V110" s="703" t="s">
        <v>281</v>
      </c>
      <c r="W110" s="703"/>
      <c r="X110" s="703"/>
      <c r="Y110" s="703"/>
      <c r="Z110" s="703"/>
      <c r="AA110" s="703"/>
      <c r="AB110" s="703"/>
      <c r="AC110" s="703"/>
      <c r="AD110" s="703"/>
      <c r="AE110" s="703"/>
      <c r="AF110" s="703"/>
      <c r="AG110" s="703"/>
      <c r="AH110" s="704"/>
    </row>
    <row r="111" spans="1:34" x14ac:dyDescent="0.25">
      <c r="A111" s="93">
        <v>5</v>
      </c>
      <c r="B111" s="702" t="s">
        <v>282</v>
      </c>
      <c r="C111" s="702"/>
      <c r="D111" s="702"/>
      <c r="E111" s="702"/>
      <c r="F111" s="702"/>
      <c r="G111" s="702"/>
      <c r="H111" s="702"/>
      <c r="I111" s="702"/>
      <c r="J111" s="702" t="s">
        <v>283</v>
      </c>
      <c r="K111" s="702"/>
      <c r="L111" s="702"/>
      <c r="M111" s="702"/>
      <c r="N111" s="702"/>
      <c r="O111" s="702"/>
      <c r="P111" s="702"/>
      <c r="Q111" s="702"/>
      <c r="R111" s="702"/>
      <c r="S111" s="702"/>
      <c r="T111" s="702"/>
      <c r="U111" s="702"/>
      <c r="V111" s="703" t="s">
        <v>284</v>
      </c>
      <c r="W111" s="703"/>
      <c r="X111" s="703"/>
      <c r="Y111" s="703"/>
      <c r="Z111" s="703"/>
      <c r="AA111" s="703"/>
      <c r="AB111" s="703"/>
      <c r="AC111" s="703"/>
      <c r="AD111" s="703"/>
      <c r="AE111" s="703"/>
      <c r="AF111" s="703"/>
      <c r="AG111" s="703"/>
      <c r="AH111" s="704"/>
    </row>
    <row r="112" spans="1:34" x14ac:dyDescent="0.25">
      <c r="A112" s="696" t="s">
        <v>285</v>
      </c>
      <c r="B112" s="697"/>
      <c r="C112" s="697"/>
      <c r="D112" s="697"/>
      <c r="E112" s="697"/>
      <c r="F112" s="697"/>
      <c r="G112" s="697"/>
      <c r="H112" s="697"/>
      <c r="I112" s="697"/>
      <c r="J112" s="697"/>
      <c r="K112" s="697"/>
      <c r="L112" s="697"/>
      <c r="M112" s="697"/>
      <c r="N112" s="697"/>
      <c r="O112" s="697"/>
      <c r="P112" s="697"/>
      <c r="Q112" s="697"/>
      <c r="R112" s="697"/>
      <c r="S112" s="697"/>
      <c r="T112" s="697"/>
      <c r="U112" s="697"/>
      <c r="V112" s="697"/>
      <c r="W112" s="697"/>
      <c r="X112" s="697"/>
      <c r="Y112" s="697"/>
      <c r="Z112" s="697"/>
      <c r="AA112" s="697"/>
      <c r="AB112" s="697"/>
      <c r="AC112" s="697"/>
      <c r="AD112" s="697"/>
      <c r="AE112" s="697"/>
      <c r="AF112" s="697"/>
      <c r="AG112" s="697"/>
      <c r="AH112" s="698"/>
    </row>
    <row r="113" spans="1:34" x14ac:dyDescent="0.25">
      <c r="A113" s="86"/>
      <c r="B113" s="87"/>
      <c r="C113" s="88"/>
      <c r="D113" s="89"/>
      <c r="E113" s="88"/>
      <c r="F113" s="88"/>
      <c r="G113" s="88"/>
      <c r="H113" s="88"/>
      <c r="I113" s="88"/>
      <c r="J113" s="88"/>
      <c r="K113" s="88"/>
      <c r="L113" s="88"/>
      <c r="M113" s="88"/>
      <c r="N113" s="88"/>
      <c r="O113" s="88"/>
      <c r="P113" s="88"/>
      <c r="Q113" s="88"/>
      <c r="R113" s="88"/>
      <c r="S113" s="88"/>
      <c r="T113" s="88"/>
      <c r="U113" s="88"/>
      <c r="V113" s="88"/>
      <c r="W113" s="88"/>
      <c r="X113" s="88"/>
      <c r="Y113" s="88"/>
      <c r="Z113" s="88"/>
      <c r="AA113" s="88"/>
      <c r="AB113" s="88"/>
      <c r="AC113" s="88"/>
      <c r="AD113" s="88"/>
      <c r="AE113" s="88"/>
      <c r="AF113" s="88"/>
      <c r="AG113" s="88"/>
      <c r="AH113" s="90"/>
    </row>
    <row r="114" spans="1:34" ht="15.75" x14ac:dyDescent="0.25">
      <c r="A114" s="699" t="s">
        <v>286</v>
      </c>
      <c r="B114" s="700"/>
      <c r="C114" s="700"/>
      <c r="D114" s="700"/>
      <c r="E114" s="700"/>
      <c r="F114" s="700"/>
      <c r="G114" s="700"/>
      <c r="H114" s="700"/>
      <c r="I114" s="700"/>
      <c r="J114" s="700"/>
      <c r="K114" s="700"/>
      <c r="L114" s="700"/>
      <c r="M114" s="700"/>
      <c r="N114" s="700"/>
      <c r="O114" s="700"/>
      <c r="P114" s="700"/>
      <c r="Q114" s="700"/>
      <c r="R114" s="700"/>
      <c r="S114" s="700"/>
      <c r="T114" s="700"/>
      <c r="U114" s="700"/>
      <c r="V114" s="700"/>
      <c r="W114" s="700"/>
      <c r="X114" s="700"/>
      <c r="Y114" s="700"/>
      <c r="Z114" s="700"/>
      <c r="AA114" s="700"/>
      <c r="AB114" s="700"/>
      <c r="AC114" s="700"/>
      <c r="AD114" s="700"/>
      <c r="AE114" s="700"/>
      <c r="AF114" s="700"/>
      <c r="AG114" s="700"/>
      <c r="AH114" s="701"/>
    </row>
    <row r="115" spans="1:34" x14ac:dyDescent="0.25">
      <c r="A115" s="86"/>
      <c r="B115" s="87"/>
      <c r="C115" s="88"/>
      <c r="D115" s="89"/>
      <c r="E115" s="88"/>
      <c r="F115" s="88"/>
      <c r="G115" s="88"/>
      <c r="H115" s="88"/>
      <c r="I115" s="88"/>
      <c r="J115" s="88"/>
      <c r="K115" s="88"/>
      <c r="L115" s="88"/>
      <c r="M115" s="88"/>
      <c r="N115" s="88"/>
      <c r="O115" s="88"/>
      <c r="P115" s="88"/>
      <c r="Q115" s="88"/>
      <c r="R115" s="88"/>
      <c r="S115" s="88"/>
      <c r="T115" s="88"/>
      <c r="U115" s="88"/>
      <c r="V115" s="88"/>
      <c r="W115" s="88"/>
      <c r="X115" s="88"/>
      <c r="Y115" s="88"/>
      <c r="Z115" s="88"/>
      <c r="AA115" s="88"/>
      <c r="AB115" s="88"/>
      <c r="AC115" s="88"/>
      <c r="AD115" s="88"/>
      <c r="AE115" s="88"/>
      <c r="AF115" s="88"/>
      <c r="AG115" s="88"/>
      <c r="AH115" s="90"/>
    </row>
    <row r="116" spans="1:34" x14ac:dyDescent="0.25">
      <c r="A116" s="86"/>
      <c r="B116" s="87"/>
      <c r="C116" s="88"/>
      <c r="D116" s="89"/>
      <c r="E116" s="88"/>
      <c r="F116" s="88"/>
      <c r="G116" s="88"/>
      <c r="H116" s="88"/>
      <c r="I116" s="88"/>
      <c r="J116" s="88"/>
      <c r="K116" s="88"/>
      <c r="L116" s="88"/>
      <c r="M116" s="88"/>
      <c r="N116" s="88"/>
      <c r="O116" s="88"/>
      <c r="P116" s="88"/>
      <c r="Q116" s="88"/>
      <c r="R116" s="88"/>
      <c r="S116" s="88"/>
      <c r="T116" s="88"/>
      <c r="U116" s="88"/>
      <c r="V116" s="88"/>
      <c r="W116" s="88"/>
      <c r="X116" s="88"/>
      <c r="Y116" s="88"/>
      <c r="Z116" s="88"/>
      <c r="AA116" s="88"/>
      <c r="AB116" s="88"/>
      <c r="AC116" s="88"/>
      <c r="AD116" s="88"/>
      <c r="AE116" s="88"/>
      <c r="AF116" s="88"/>
      <c r="AG116" s="88"/>
      <c r="AH116" s="90"/>
    </row>
    <row r="117" spans="1:34" x14ac:dyDescent="0.25">
      <c r="A117" s="86"/>
      <c r="B117" s="87"/>
      <c r="C117" s="88"/>
      <c r="D117" s="89"/>
      <c r="E117" s="88"/>
      <c r="F117" s="88"/>
      <c r="G117" s="88"/>
      <c r="H117" s="88"/>
      <c r="I117" s="88"/>
      <c r="J117" s="88"/>
      <c r="K117" s="88"/>
      <c r="L117" s="88"/>
      <c r="M117" s="88"/>
      <c r="N117" s="88"/>
      <c r="O117" s="88"/>
      <c r="P117" s="88"/>
      <c r="Q117" s="88"/>
      <c r="R117" s="88"/>
      <c r="S117" s="88"/>
      <c r="T117" s="88"/>
      <c r="U117" s="88"/>
      <c r="V117" s="88"/>
      <c r="W117" s="88"/>
      <c r="X117" s="88"/>
      <c r="Y117" s="88"/>
      <c r="Z117" s="88"/>
      <c r="AA117" s="88"/>
      <c r="AB117" s="88"/>
      <c r="AC117" s="88"/>
      <c r="AD117" s="88"/>
      <c r="AE117" s="88"/>
      <c r="AF117" s="88"/>
      <c r="AG117" s="88"/>
      <c r="AH117" s="90"/>
    </row>
    <row r="118" spans="1:34" x14ac:dyDescent="0.25">
      <c r="A118" s="86"/>
      <c r="B118" s="87"/>
      <c r="C118" s="88"/>
      <c r="D118" s="89"/>
      <c r="E118" s="88"/>
      <c r="F118" s="88"/>
      <c r="G118" s="88"/>
      <c r="H118" s="88"/>
      <c r="I118" s="88"/>
      <c r="J118" s="88"/>
      <c r="K118" s="88"/>
      <c r="L118" s="88"/>
      <c r="M118" s="88"/>
      <c r="N118" s="88"/>
      <c r="O118" s="88"/>
      <c r="P118" s="88"/>
      <c r="Q118" s="88"/>
      <c r="R118" s="88"/>
      <c r="S118" s="88"/>
      <c r="T118" s="88"/>
      <c r="U118" s="88"/>
      <c r="V118" s="88"/>
      <c r="W118" s="88"/>
      <c r="X118" s="88"/>
      <c r="Y118" s="88"/>
      <c r="Z118" s="88"/>
      <c r="AA118" s="88"/>
      <c r="AB118" s="88"/>
      <c r="AC118" s="88"/>
      <c r="AD118" s="88"/>
      <c r="AE118" s="88"/>
      <c r="AF118" s="88"/>
      <c r="AG118" s="88"/>
      <c r="AH118" s="90"/>
    </row>
    <row r="119" spans="1:34" x14ac:dyDescent="0.25">
      <c r="A119" s="86"/>
      <c r="B119" s="87"/>
      <c r="C119" s="88"/>
      <c r="D119" s="89"/>
      <c r="E119" s="88"/>
      <c r="F119" s="88"/>
      <c r="G119" s="88"/>
      <c r="H119" s="88"/>
      <c r="I119" s="88"/>
      <c r="J119" s="88"/>
      <c r="K119" s="88"/>
      <c r="L119" s="88"/>
      <c r="M119" s="88"/>
      <c r="N119" s="88"/>
      <c r="O119" s="88"/>
      <c r="P119" s="88"/>
      <c r="Q119" s="88"/>
      <c r="R119" s="88"/>
      <c r="S119" s="88"/>
      <c r="T119" s="88"/>
      <c r="U119" s="88"/>
      <c r="V119" s="88"/>
      <c r="W119" s="88"/>
      <c r="X119" s="88"/>
      <c r="Y119" s="88"/>
      <c r="Z119" s="88"/>
      <c r="AA119" s="88"/>
      <c r="AB119" s="88"/>
      <c r="AC119" s="88"/>
      <c r="AD119" s="88"/>
      <c r="AE119" s="88"/>
      <c r="AF119" s="88"/>
      <c r="AG119" s="88"/>
      <c r="AH119" s="90"/>
    </row>
    <row r="120" spans="1:34" x14ac:dyDescent="0.25">
      <c r="A120" s="86"/>
      <c r="B120" s="87"/>
      <c r="C120" s="88"/>
      <c r="D120" s="89"/>
      <c r="E120" s="88"/>
      <c r="F120" s="88"/>
      <c r="G120" s="88"/>
      <c r="H120" s="88"/>
      <c r="I120" s="88"/>
      <c r="J120" s="88"/>
      <c r="K120" s="88"/>
      <c r="L120" s="88"/>
      <c r="M120" s="88"/>
      <c r="N120" s="88"/>
      <c r="O120" s="88"/>
      <c r="P120" s="88"/>
      <c r="Q120" s="88"/>
      <c r="R120" s="88"/>
      <c r="S120" s="88"/>
      <c r="T120" s="88"/>
      <c r="U120" s="88"/>
      <c r="V120" s="88"/>
      <c r="W120" s="88"/>
      <c r="X120" s="88"/>
      <c r="Y120" s="88"/>
      <c r="Z120" s="88"/>
      <c r="AA120" s="88"/>
      <c r="AB120" s="88"/>
      <c r="AC120" s="88"/>
      <c r="AD120" s="88"/>
      <c r="AE120" s="88"/>
      <c r="AF120" s="88"/>
      <c r="AG120" s="88"/>
      <c r="AH120" s="90"/>
    </row>
    <row r="121" spans="1:34" x14ac:dyDescent="0.25">
      <c r="A121" s="86"/>
      <c r="B121" s="87"/>
      <c r="C121" s="88"/>
      <c r="D121" s="89"/>
      <c r="E121" s="88"/>
      <c r="F121" s="88"/>
      <c r="G121" s="88"/>
      <c r="H121" s="88"/>
      <c r="I121" s="88"/>
      <c r="J121" s="88"/>
      <c r="K121" s="88"/>
      <c r="L121" s="88"/>
      <c r="M121" s="88"/>
      <c r="N121" s="88"/>
      <c r="O121" s="88"/>
      <c r="P121" s="88"/>
      <c r="Q121" s="88"/>
      <c r="R121" s="88"/>
      <c r="S121" s="88"/>
      <c r="T121" s="88"/>
      <c r="U121" s="88"/>
      <c r="V121" s="88"/>
      <c r="W121" s="88"/>
      <c r="X121" s="88"/>
      <c r="Y121" s="88"/>
      <c r="Z121" s="88"/>
      <c r="AA121" s="88"/>
      <c r="AB121" s="88"/>
      <c r="AC121" s="88"/>
      <c r="AD121" s="88"/>
      <c r="AE121" s="88"/>
      <c r="AF121" s="88"/>
      <c r="AG121" s="88"/>
      <c r="AH121" s="90"/>
    </row>
    <row r="122" spans="1:34" x14ac:dyDescent="0.25">
      <c r="A122" s="86"/>
      <c r="B122" s="87"/>
      <c r="C122" s="88"/>
      <c r="D122" s="89"/>
      <c r="E122" s="88"/>
      <c r="F122" s="88"/>
      <c r="G122" s="88"/>
      <c r="H122" s="88"/>
      <c r="I122" s="88"/>
      <c r="J122" s="88"/>
      <c r="K122" s="88"/>
      <c r="L122" s="88"/>
      <c r="M122" s="88"/>
      <c r="N122" s="88"/>
      <c r="O122" s="88"/>
      <c r="P122" s="88"/>
      <c r="Q122" s="88"/>
      <c r="R122" s="88"/>
      <c r="S122" s="88"/>
      <c r="T122" s="88"/>
      <c r="U122" s="88"/>
      <c r="V122" s="88"/>
      <c r="W122" s="88"/>
      <c r="X122" s="88"/>
      <c r="Y122" s="88"/>
      <c r="Z122" s="88"/>
      <c r="AA122" s="88"/>
      <c r="AB122" s="88"/>
      <c r="AC122" s="88"/>
      <c r="AD122" s="88"/>
      <c r="AE122" s="88"/>
      <c r="AF122" s="88"/>
      <c r="AG122" s="88"/>
      <c r="AH122" s="90"/>
    </row>
    <row r="123" spans="1:34" x14ac:dyDescent="0.25">
      <c r="A123" s="86"/>
      <c r="B123" s="87"/>
      <c r="C123" s="88"/>
      <c r="D123" s="89"/>
      <c r="E123" s="88"/>
      <c r="F123" s="88"/>
      <c r="G123" s="88"/>
      <c r="H123" s="88"/>
      <c r="I123" s="88"/>
      <c r="J123" s="88"/>
      <c r="K123" s="88"/>
      <c r="L123" s="88"/>
      <c r="M123" s="88"/>
      <c r="N123" s="88"/>
      <c r="O123" s="88"/>
      <c r="P123" s="88"/>
      <c r="Q123" s="88"/>
      <c r="R123" s="88"/>
      <c r="S123" s="88"/>
      <c r="T123" s="88"/>
      <c r="U123" s="88"/>
      <c r="V123" s="88"/>
      <c r="W123" s="88"/>
      <c r="X123" s="88"/>
      <c r="Y123" s="88"/>
      <c r="Z123" s="88"/>
      <c r="AA123" s="88"/>
      <c r="AB123" s="88"/>
      <c r="AC123" s="88"/>
      <c r="AD123" s="88"/>
      <c r="AE123" s="88"/>
      <c r="AF123" s="88"/>
      <c r="AG123" s="88"/>
      <c r="AH123" s="90"/>
    </row>
    <row r="124" spans="1:34" x14ac:dyDescent="0.25">
      <c r="A124" s="86"/>
      <c r="B124" s="87"/>
      <c r="C124" s="88"/>
      <c r="D124" s="89"/>
      <c r="E124" s="88"/>
      <c r="F124" s="88"/>
      <c r="G124" s="88"/>
      <c r="H124" s="88"/>
      <c r="I124" s="88"/>
      <c r="J124" s="88"/>
      <c r="K124" s="88"/>
      <c r="L124" s="88"/>
      <c r="M124" s="88"/>
      <c r="N124" s="88"/>
      <c r="O124" s="88"/>
      <c r="P124" s="88"/>
      <c r="Q124" s="88"/>
      <c r="R124" s="88"/>
      <c r="S124" s="88"/>
      <c r="T124" s="88"/>
      <c r="U124" s="88"/>
      <c r="V124" s="88"/>
      <c r="W124" s="88"/>
      <c r="X124" s="88"/>
      <c r="Y124" s="88"/>
      <c r="Z124" s="88"/>
      <c r="AA124" s="88"/>
      <c r="AB124" s="88"/>
      <c r="AC124" s="88"/>
      <c r="AD124" s="88"/>
      <c r="AE124" s="88"/>
      <c r="AF124" s="88"/>
      <c r="AG124" s="88"/>
      <c r="AH124" s="90"/>
    </row>
    <row r="125" spans="1:34" x14ac:dyDescent="0.25">
      <c r="A125" s="86"/>
      <c r="B125" s="87"/>
      <c r="C125" s="88"/>
      <c r="D125" s="89"/>
      <c r="E125" s="88"/>
      <c r="F125" s="88"/>
      <c r="G125" s="88"/>
      <c r="H125" s="88"/>
      <c r="I125" s="88"/>
      <c r="J125" s="88"/>
      <c r="K125" s="88"/>
      <c r="L125" s="88"/>
      <c r="M125" s="88"/>
      <c r="N125" s="88"/>
      <c r="O125" s="88"/>
      <c r="P125" s="88"/>
      <c r="Q125" s="88"/>
      <c r="R125" s="88"/>
      <c r="S125" s="88"/>
      <c r="T125" s="88"/>
      <c r="U125" s="88"/>
      <c r="V125" s="88"/>
      <c r="W125" s="88"/>
      <c r="X125" s="88"/>
      <c r="Y125" s="88"/>
      <c r="Z125" s="88"/>
      <c r="AA125" s="88"/>
      <c r="AB125" s="88"/>
      <c r="AC125" s="88"/>
      <c r="AD125" s="88"/>
      <c r="AE125" s="88"/>
      <c r="AF125" s="88"/>
      <c r="AG125" s="88"/>
      <c r="AH125" s="90"/>
    </row>
    <row r="126" spans="1:34" x14ac:dyDescent="0.25">
      <c r="A126" s="86"/>
      <c r="B126" s="87"/>
      <c r="C126" s="88"/>
      <c r="D126" s="89"/>
      <c r="E126" s="88"/>
      <c r="F126" s="88"/>
      <c r="G126" s="88"/>
      <c r="H126" s="88"/>
      <c r="I126" s="88"/>
      <c r="J126" s="88"/>
      <c r="K126" s="88"/>
      <c r="L126" s="88"/>
      <c r="M126" s="88"/>
      <c r="N126" s="88"/>
      <c r="O126" s="88"/>
      <c r="P126" s="88"/>
      <c r="Q126" s="88"/>
      <c r="R126" s="88"/>
      <c r="S126" s="88"/>
      <c r="T126" s="88"/>
      <c r="U126" s="88"/>
      <c r="V126" s="88"/>
      <c r="W126" s="88"/>
      <c r="X126" s="88"/>
      <c r="Y126" s="88"/>
      <c r="Z126" s="88"/>
      <c r="AA126" s="88"/>
      <c r="AB126" s="88"/>
      <c r="AC126" s="88"/>
      <c r="AD126" s="88"/>
      <c r="AE126" s="88"/>
      <c r="AF126" s="88"/>
      <c r="AG126" s="88"/>
      <c r="AH126" s="90"/>
    </row>
    <row r="127" spans="1:34" x14ac:dyDescent="0.25">
      <c r="A127" s="86"/>
      <c r="B127" s="87"/>
      <c r="C127" s="88"/>
      <c r="D127" s="89"/>
      <c r="E127" s="88"/>
      <c r="F127" s="88"/>
      <c r="G127" s="88"/>
      <c r="H127" s="88"/>
      <c r="I127" s="88"/>
      <c r="J127" s="88"/>
      <c r="K127" s="88"/>
      <c r="L127" s="88"/>
      <c r="M127" s="88"/>
      <c r="N127" s="88"/>
      <c r="O127" s="88"/>
      <c r="P127" s="88"/>
      <c r="Q127" s="88"/>
      <c r="R127" s="88"/>
      <c r="S127" s="88"/>
      <c r="T127" s="88"/>
      <c r="U127" s="88"/>
      <c r="V127" s="88"/>
      <c r="W127" s="88"/>
      <c r="X127" s="88"/>
      <c r="Y127" s="88"/>
      <c r="Z127" s="88"/>
      <c r="AA127" s="88"/>
      <c r="AB127" s="88"/>
      <c r="AC127" s="88"/>
      <c r="AD127" s="88"/>
      <c r="AE127" s="88"/>
      <c r="AF127" s="88"/>
      <c r="AG127" s="88"/>
      <c r="AH127" s="90"/>
    </row>
    <row r="128" spans="1:34" x14ac:dyDescent="0.25">
      <c r="A128" s="86"/>
      <c r="B128" s="87"/>
      <c r="C128" s="88"/>
      <c r="D128" s="89"/>
      <c r="E128" s="88"/>
      <c r="F128" s="88"/>
      <c r="G128" s="88"/>
      <c r="H128" s="88"/>
      <c r="I128" s="88"/>
      <c r="J128" s="88"/>
      <c r="K128" s="88"/>
      <c r="L128" s="88"/>
      <c r="M128" s="88"/>
      <c r="N128" s="88"/>
      <c r="O128" s="88"/>
      <c r="P128" s="88"/>
      <c r="Q128" s="88"/>
      <c r="R128" s="88"/>
      <c r="S128" s="88"/>
      <c r="T128" s="88"/>
      <c r="U128" s="88"/>
      <c r="V128" s="88"/>
      <c r="W128" s="88"/>
      <c r="X128" s="88"/>
      <c r="Y128" s="88"/>
      <c r="Z128" s="88"/>
      <c r="AA128" s="88"/>
      <c r="AB128" s="88"/>
      <c r="AC128" s="88"/>
      <c r="AD128" s="88"/>
      <c r="AE128" s="88"/>
      <c r="AF128" s="88"/>
      <c r="AG128" s="88"/>
      <c r="AH128" s="90"/>
    </row>
    <row r="129" spans="1:34" x14ac:dyDescent="0.25">
      <c r="A129" s="86"/>
      <c r="B129" s="87"/>
      <c r="C129" s="88"/>
      <c r="D129" s="89"/>
      <c r="E129" s="88"/>
      <c r="F129" s="88"/>
      <c r="G129" s="88"/>
      <c r="H129" s="88"/>
      <c r="I129" s="88"/>
      <c r="J129" s="88"/>
      <c r="K129" s="88"/>
      <c r="L129" s="88"/>
      <c r="M129" s="88"/>
      <c r="N129" s="88"/>
      <c r="O129" s="88"/>
      <c r="P129" s="88"/>
      <c r="Q129" s="88"/>
      <c r="R129" s="88"/>
      <c r="S129" s="88"/>
      <c r="T129" s="88"/>
      <c r="U129" s="88"/>
      <c r="V129" s="88"/>
      <c r="W129" s="88"/>
      <c r="X129" s="88"/>
      <c r="Y129" s="88"/>
      <c r="Z129" s="88"/>
      <c r="AA129" s="88"/>
      <c r="AB129" s="88"/>
      <c r="AC129" s="88"/>
      <c r="AD129" s="88"/>
      <c r="AE129" s="88"/>
      <c r="AF129" s="88"/>
      <c r="AG129" s="88"/>
      <c r="AH129" s="90"/>
    </row>
    <row r="130" spans="1:34" x14ac:dyDescent="0.25">
      <c r="A130" s="86"/>
      <c r="B130" s="87"/>
      <c r="C130" s="88"/>
      <c r="D130" s="89"/>
      <c r="E130" s="88"/>
      <c r="F130" s="88"/>
      <c r="G130" s="88"/>
      <c r="H130" s="88"/>
      <c r="I130" s="88"/>
      <c r="J130" s="88"/>
      <c r="K130" s="88"/>
      <c r="L130" s="88"/>
      <c r="M130" s="88"/>
      <c r="N130" s="88"/>
      <c r="O130" s="88"/>
      <c r="P130" s="88"/>
      <c r="Q130" s="88"/>
      <c r="R130" s="88"/>
      <c r="S130" s="88"/>
      <c r="T130" s="88"/>
      <c r="U130" s="88"/>
      <c r="V130" s="88"/>
      <c r="W130" s="88"/>
      <c r="X130" s="88"/>
      <c r="Y130" s="88"/>
      <c r="Z130" s="88"/>
      <c r="AA130" s="88"/>
      <c r="AB130" s="88"/>
      <c r="AC130" s="88"/>
      <c r="AD130" s="88"/>
      <c r="AE130" s="88"/>
      <c r="AF130" s="88"/>
      <c r="AG130" s="88"/>
      <c r="AH130" s="90"/>
    </row>
    <row r="131" spans="1:34" x14ac:dyDescent="0.25">
      <c r="A131" s="86"/>
      <c r="B131" s="87"/>
      <c r="C131" s="88"/>
      <c r="D131" s="89"/>
      <c r="E131" s="88"/>
      <c r="F131" s="88"/>
      <c r="G131" s="88"/>
      <c r="H131" s="88"/>
      <c r="I131" s="88"/>
      <c r="J131" s="88"/>
      <c r="K131" s="88"/>
      <c r="L131" s="88"/>
      <c r="M131" s="88"/>
      <c r="N131" s="88"/>
      <c r="O131" s="88"/>
      <c r="P131" s="88"/>
      <c r="Q131" s="88"/>
      <c r="R131" s="88"/>
      <c r="S131" s="88"/>
      <c r="T131" s="88"/>
      <c r="U131" s="88"/>
      <c r="V131" s="88"/>
      <c r="W131" s="88"/>
      <c r="X131" s="88"/>
      <c r="Y131" s="88"/>
      <c r="Z131" s="88"/>
      <c r="AA131" s="88"/>
      <c r="AB131" s="88"/>
      <c r="AC131" s="88"/>
      <c r="AD131" s="88"/>
      <c r="AE131" s="88"/>
      <c r="AF131" s="88"/>
      <c r="AG131" s="88"/>
      <c r="AH131" s="90"/>
    </row>
    <row r="132" spans="1:34" x14ac:dyDescent="0.25">
      <c r="A132" s="86"/>
      <c r="B132" s="87"/>
      <c r="C132" s="88"/>
      <c r="D132" s="89"/>
      <c r="E132" s="88"/>
      <c r="F132" s="88"/>
      <c r="G132" s="88"/>
      <c r="H132" s="88"/>
      <c r="I132" s="88"/>
      <c r="J132" s="88"/>
      <c r="K132" s="88"/>
      <c r="L132" s="88"/>
      <c r="M132" s="88"/>
      <c r="N132" s="88"/>
      <c r="O132" s="88"/>
      <c r="P132" s="88"/>
      <c r="Q132" s="88"/>
      <c r="R132" s="88"/>
      <c r="S132" s="88"/>
      <c r="T132" s="88"/>
      <c r="U132" s="88"/>
      <c r="V132" s="88"/>
      <c r="W132" s="88"/>
      <c r="X132" s="88"/>
      <c r="Y132" s="88"/>
      <c r="Z132" s="88"/>
      <c r="AA132" s="88"/>
      <c r="AB132" s="88"/>
      <c r="AC132" s="88"/>
      <c r="AD132" s="88"/>
      <c r="AE132" s="88"/>
      <c r="AF132" s="88"/>
      <c r="AG132" s="88"/>
      <c r="AH132" s="90"/>
    </row>
    <row r="133" spans="1:34" x14ac:dyDescent="0.25">
      <c r="A133" s="86"/>
      <c r="B133" s="87"/>
      <c r="C133" s="88"/>
      <c r="D133" s="89"/>
      <c r="E133" s="88"/>
      <c r="F133" s="88"/>
      <c r="G133" s="88"/>
      <c r="H133" s="88"/>
      <c r="I133" s="88"/>
      <c r="J133" s="88"/>
      <c r="K133" s="88"/>
      <c r="L133" s="88"/>
      <c r="M133" s="88"/>
      <c r="N133" s="88"/>
      <c r="O133" s="88"/>
      <c r="P133" s="88"/>
      <c r="Q133" s="88"/>
      <c r="R133" s="88"/>
      <c r="S133" s="88"/>
      <c r="T133" s="88"/>
      <c r="U133" s="88"/>
      <c r="V133" s="88"/>
      <c r="W133" s="88"/>
      <c r="X133" s="88"/>
      <c r="Y133" s="88"/>
      <c r="Z133" s="88"/>
      <c r="AA133" s="88"/>
      <c r="AB133" s="88"/>
      <c r="AC133" s="88"/>
      <c r="AD133" s="88"/>
      <c r="AE133" s="88"/>
      <c r="AF133" s="88"/>
      <c r="AG133" s="88"/>
      <c r="AH133" s="90"/>
    </row>
    <row r="134" spans="1:34" x14ac:dyDescent="0.25">
      <c r="A134" s="86"/>
      <c r="B134" s="87"/>
      <c r="C134" s="88"/>
      <c r="D134" s="89"/>
      <c r="E134" s="88"/>
      <c r="F134" s="88"/>
      <c r="G134" s="88"/>
      <c r="H134" s="88"/>
      <c r="I134" s="88"/>
      <c r="J134" s="88"/>
      <c r="K134" s="88"/>
      <c r="L134" s="88"/>
      <c r="M134" s="88"/>
      <c r="N134" s="88"/>
      <c r="O134" s="88"/>
      <c r="P134" s="88"/>
      <c r="Q134" s="88"/>
      <c r="R134" s="88"/>
      <c r="S134" s="88"/>
      <c r="T134" s="88"/>
      <c r="U134" s="88"/>
      <c r="V134" s="88"/>
      <c r="W134" s="88"/>
      <c r="X134" s="88"/>
      <c r="Y134" s="88"/>
      <c r="Z134" s="88"/>
      <c r="AA134" s="88"/>
      <c r="AB134" s="88"/>
      <c r="AC134" s="88"/>
      <c r="AD134" s="88"/>
      <c r="AE134" s="88"/>
      <c r="AF134" s="88"/>
      <c r="AG134" s="88"/>
      <c r="AH134" s="90"/>
    </row>
    <row r="135" spans="1:34" x14ac:dyDescent="0.25">
      <c r="A135" s="86"/>
      <c r="B135" s="87"/>
      <c r="C135" s="88"/>
      <c r="D135" s="89"/>
      <c r="E135" s="88"/>
      <c r="F135" s="88"/>
      <c r="G135" s="88"/>
      <c r="H135" s="88"/>
      <c r="I135" s="88"/>
      <c r="J135" s="88"/>
      <c r="K135" s="88"/>
      <c r="L135" s="88"/>
      <c r="M135" s="88"/>
      <c r="N135" s="88"/>
      <c r="O135" s="88"/>
      <c r="P135" s="88"/>
      <c r="Q135" s="88"/>
      <c r="R135" s="88"/>
      <c r="S135" s="88"/>
      <c r="T135" s="88"/>
      <c r="U135" s="88"/>
      <c r="V135" s="88"/>
      <c r="W135" s="88"/>
      <c r="X135" s="88"/>
      <c r="Y135" s="88"/>
      <c r="Z135" s="88"/>
      <c r="AA135" s="88"/>
      <c r="AB135" s="88"/>
      <c r="AC135" s="88"/>
      <c r="AD135" s="88"/>
      <c r="AE135" s="88"/>
      <c r="AF135" s="88"/>
      <c r="AG135" s="88"/>
      <c r="AH135" s="90"/>
    </row>
    <row r="136" spans="1:34" x14ac:dyDescent="0.25">
      <c r="A136" s="86"/>
      <c r="B136" s="87"/>
      <c r="C136" s="88"/>
      <c r="D136" s="89"/>
      <c r="E136" s="88"/>
      <c r="F136" s="88"/>
      <c r="G136" s="88"/>
      <c r="H136" s="88"/>
      <c r="I136" s="88"/>
      <c r="J136" s="88"/>
      <c r="K136" s="88"/>
      <c r="L136" s="88"/>
      <c r="M136" s="88"/>
      <c r="N136" s="88"/>
      <c r="O136" s="88"/>
      <c r="P136" s="88"/>
      <c r="Q136" s="88"/>
      <c r="R136" s="88"/>
      <c r="S136" s="88"/>
      <c r="T136" s="88"/>
      <c r="U136" s="88"/>
      <c r="V136" s="88"/>
      <c r="W136" s="88"/>
      <c r="X136" s="88"/>
      <c r="Y136" s="88"/>
      <c r="Z136" s="88"/>
      <c r="AA136" s="88"/>
      <c r="AB136" s="88"/>
      <c r="AC136" s="88"/>
      <c r="AD136" s="88"/>
      <c r="AE136" s="88"/>
      <c r="AF136" s="88"/>
      <c r="AG136" s="88"/>
      <c r="AH136" s="90"/>
    </row>
    <row r="137" spans="1:34" x14ac:dyDescent="0.25">
      <c r="A137" s="86"/>
      <c r="B137" s="87"/>
      <c r="C137" s="88"/>
      <c r="D137" s="89"/>
      <c r="E137" s="88"/>
      <c r="F137" s="88"/>
      <c r="G137" s="88"/>
      <c r="H137" s="88"/>
      <c r="I137" s="88"/>
      <c r="J137" s="88"/>
      <c r="K137" s="88"/>
      <c r="L137" s="88"/>
      <c r="M137" s="88"/>
      <c r="N137" s="88"/>
      <c r="O137" s="88"/>
      <c r="P137" s="88"/>
      <c r="Q137" s="88"/>
      <c r="R137" s="88"/>
      <c r="S137" s="88"/>
      <c r="T137" s="88"/>
      <c r="U137" s="88"/>
      <c r="V137" s="88"/>
      <c r="W137" s="88"/>
      <c r="X137" s="88"/>
      <c r="Y137" s="88"/>
      <c r="Z137" s="88"/>
      <c r="AA137" s="88"/>
      <c r="AB137" s="88"/>
      <c r="AC137" s="88"/>
      <c r="AD137" s="88"/>
      <c r="AE137" s="88"/>
      <c r="AF137" s="88"/>
      <c r="AG137" s="88"/>
      <c r="AH137" s="90"/>
    </row>
    <row r="138" spans="1:34" x14ac:dyDescent="0.25">
      <c r="A138" s="86"/>
      <c r="B138" s="87"/>
      <c r="C138" s="88"/>
      <c r="D138" s="89"/>
      <c r="E138" s="88"/>
      <c r="F138" s="88"/>
      <c r="G138" s="88"/>
      <c r="H138" s="88"/>
      <c r="I138" s="88"/>
      <c r="J138" s="88"/>
      <c r="K138" s="88"/>
      <c r="L138" s="88"/>
      <c r="M138" s="88"/>
      <c r="N138" s="88"/>
      <c r="O138" s="88"/>
      <c r="P138" s="88"/>
      <c r="Q138" s="88"/>
      <c r="R138" s="88"/>
      <c r="S138" s="88"/>
      <c r="T138" s="88"/>
      <c r="U138" s="88"/>
      <c r="V138" s="88"/>
      <c r="W138" s="88"/>
      <c r="X138" s="88"/>
      <c r="Y138" s="88"/>
      <c r="Z138" s="88"/>
      <c r="AA138" s="88"/>
      <c r="AB138" s="88"/>
      <c r="AC138" s="88"/>
      <c r="AD138" s="88"/>
      <c r="AE138" s="88"/>
      <c r="AF138" s="88"/>
      <c r="AG138" s="88"/>
      <c r="AH138" s="90"/>
    </row>
    <row r="139" spans="1:34" x14ac:dyDescent="0.25">
      <c r="A139" s="86"/>
      <c r="B139" s="87"/>
      <c r="C139" s="88"/>
      <c r="D139" s="89"/>
      <c r="E139" s="88"/>
      <c r="F139" s="88"/>
      <c r="G139" s="88"/>
      <c r="H139" s="88"/>
      <c r="I139" s="88"/>
      <c r="J139" s="88"/>
      <c r="K139" s="88"/>
      <c r="L139" s="88"/>
      <c r="M139" s="88"/>
      <c r="N139" s="88"/>
      <c r="O139" s="88"/>
      <c r="P139" s="88"/>
      <c r="Q139" s="88"/>
      <c r="R139" s="88"/>
      <c r="S139" s="88"/>
      <c r="T139" s="88"/>
      <c r="U139" s="88"/>
      <c r="V139" s="88"/>
      <c r="W139" s="88"/>
      <c r="X139" s="88"/>
      <c r="Y139" s="88"/>
      <c r="Z139" s="88"/>
      <c r="AA139" s="88"/>
      <c r="AB139" s="88"/>
      <c r="AC139" s="88"/>
      <c r="AD139" s="88"/>
      <c r="AE139" s="88"/>
      <c r="AF139" s="88"/>
      <c r="AG139" s="88"/>
      <c r="AH139" s="90"/>
    </row>
    <row r="140" spans="1:34" x14ac:dyDescent="0.25">
      <c r="A140" s="86"/>
      <c r="B140" s="87"/>
      <c r="C140" s="88"/>
      <c r="D140" s="89"/>
      <c r="E140" s="88"/>
      <c r="F140" s="88"/>
      <c r="G140" s="88"/>
      <c r="H140" s="88"/>
      <c r="I140" s="88"/>
      <c r="J140" s="88"/>
      <c r="K140" s="88"/>
      <c r="L140" s="88"/>
      <c r="M140" s="88"/>
      <c r="N140" s="88"/>
      <c r="O140" s="88"/>
      <c r="P140" s="88"/>
      <c r="Q140" s="88"/>
      <c r="R140" s="88"/>
      <c r="S140" s="88"/>
      <c r="T140" s="88"/>
      <c r="U140" s="88"/>
      <c r="V140" s="88"/>
      <c r="W140" s="88"/>
      <c r="X140" s="88"/>
      <c r="Y140" s="88"/>
      <c r="Z140" s="88"/>
      <c r="AA140" s="88"/>
      <c r="AB140" s="88"/>
      <c r="AC140" s="88"/>
      <c r="AD140" s="88"/>
      <c r="AE140" s="88"/>
      <c r="AF140" s="88"/>
      <c r="AG140" s="88"/>
      <c r="AH140" s="90"/>
    </row>
    <row r="141" spans="1:34" x14ac:dyDescent="0.25">
      <c r="A141" s="86"/>
      <c r="B141" s="87"/>
      <c r="C141" s="88"/>
      <c r="D141" s="89"/>
      <c r="E141" s="88"/>
      <c r="F141" s="88"/>
      <c r="G141" s="88"/>
      <c r="H141" s="88"/>
      <c r="I141" s="88"/>
      <c r="J141" s="88"/>
      <c r="K141" s="88"/>
      <c r="L141" s="88"/>
      <c r="M141" s="88"/>
      <c r="N141" s="88"/>
      <c r="O141" s="88"/>
      <c r="P141" s="88"/>
      <c r="Q141" s="88"/>
      <c r="R141" s="88"/>
      <c r="S141" s="88"/>
      <c r="T141" s="88"/>
      <c r="U141" s="88"/>
      <c r="V141" s="88"/>
      <c r="W141" s="88"/>
      <c r="X141" s="88"/>
      <c r="Y141" s="88"/>
      <c r="Z141" s="88"/>
      <c r="AA141" s="88"/>
      <c r="AB141" s="88"/>
      <c r="AC141" s="88"/>
      <c r="AD141" s="88"/>
      <c r="AE141" s="88"/>
      <c r="AF141" s="88"/>
      <c r="AG141" s="88"/>
      <c r="AH141" s="90"/>
    </row>
    <row r="142" spans="1:34" x14ac:dyDescent="0.25">
      <c r="A142" s="86"/>
      <c r="B142" s="87"/>
      <c r="C142" s="88"/>
      <c r="D142" s="89"/>
      <c r="E142" s="88"/>
      <c r="F142" s="88"/>
      <c r="G142" s="88"/>
      <c r="H142" s="88"/>
      <c r="I142" s="88"/>
      <c r="J142" s="88"/>
      <c r="K142" s="88"/>
      <c r="L142" s="88"/>
      <c r="M142" s="88"/>
      <c r="N142" s="88"/>
      <c r="O142" s="88"/>
      <c r="P142" s="88"/>
      <c r="Q142" s="88"/>
      <c r="R142" s="88"/>
      <c r="S142" s="88"/>
      <c r="T142" s="88"/>
      <c r="U142" s="88"/>
      <c r="V142" s="88"/>
      <c r="W142" s="88"/>
      <c r="X142" s="88"/>
      <c r="Y142" s="88"/>
      <c r="Z142" s="88"/>
      <c r="AA142" s="88"/>
      <c r="AB142" s="88"/>
      <c r="AC142" s="88"/>
      <c r="AD142" s="88"/>
      <c r="AE142" s="88"/>
      <c r="AF142" s="88"/>
      <c r="AG142" s="88"/>
      <c r="AH142" s="90"/>
    </row>
    <row r="143" spans="1:34" x14ac:dyDescent="0.25">
      <c r="A143" s="86"/>
      <c r="B143" s="87"/>
      <c r="C143" s="88"/>
      <c r="D143" s="89"/>
      <c r="E143" s="88"/>
      <c r="F143" s="88"/>
      <c r="G143" s="88"/>
      <c r="H143" s="88"/>
      <c r="I143" s="88"/>
      <c r="J143" s="88"/>
      <c r="K143" s="88"/>
      <c r="L143" s="88"/>
      <c r="M143" s="88"/>
      <c r="N143" s="88"/>
      <c r="O143" s="88"/>
      <c r="P143" s="88"/>
      <c r="Q143" s="88"/>
      <c r="R143" s="88"/>
      <c r="S143" s="88"/>
      <c r="T143" s="88"/>
      <c r="U143" s="88"/>
      <c r="V143" s="88"/>
      <c r="W143" s="88"/>
      <c r="X143" s="88"/>
      <c r="Y143" s="88"/>
      <c r="Z143" s="88"/>
      <c r="AA143" s="88"/>
      <c r="AB143" s="88"/>
      <c r="AC143" s="88"/>
      <c r="AD143" s="88"/>
      <c r="AE143" s="88"/>
      <c r="AF143" s="88"/>
      <c r="AG143" s="88"/>
      <c r="AH143" s="90"/>
    </row>
    <row r="144" spans="1:34" x14ac:dyDescent="0.25">
      <c r="A144" s="86"/>
      <c r="B144" s="87"/>
      <c r="C144" s="88"/>
      <c r="D144" s="89"/>
      <c r="E144" s="88"/>
      <c r="F144" s="88"/>
      <c r="G144" s="88"/>
      <c r="H144" s="88"/>
      <c r="I144" s="88"/>
      <c r="J144" s="88"/>
      <c r="K144" s="88"/>
      <c r="L144" s="88"/>
      <c r="M144" s="88"/>
      <c r="N144" s="88"/>
      <c r="O144" s="88"/>
      <c r="P144" s="88"/>
      <c r="Q144" s="88"/>
      <c r="R144" s="88"/>
      <c r="S144" s="88"/>
      <c r="T144" s="88"/>
      <c r="U144" s="88"/>
      <c r="V144" s="88"/>
      <c r="W144" s="88"/>
      <c r="X144" s="88"/>
      <c r="Y144" s="88"/>
      <c r="Z144" s="88"/>
      <c r="AA144" s="88"/>
      <c r="AB144" s="88"/>
      <c r="AC144" s="88"/>
      <c r="AD144" s="88"/>
      <c r="AE144" s="88"/>
      <c r="AF144" s="88"/>
      <c r="AG144" s="88"/>
      <c r="AH144" s="90"/>
    </row>
    <row r="145" spans="1:34" x14ac:dyDescent="0.25">
      <c r="A145" s="86"/>
      <c r="B145" s="87"/>
      <c r="C145" s="88"/>
      <c r="D145" s="89"/>
      <c r="E145" s="88"/>
      <c r="F145" s="88"/>
      <c r="G145" s="88"/>
      <c r="H145" s="88"/>
      <c r="I145" s="88"/>
      <c r="J145" s="88"/>
      <c r="K145" s="88"/>
      <c r="L145" s="88"/>
      <c r="M145" s="88"/>
      <c r="N145" s="88"/>
      <c r="O145" s="88"/>
      <c r="P145" s="88"/>
      <c r="Q145" s="88"/>
      <c r="R145" s="88"/>
      <c r="S145" s="88"/>
      <c r="T145" s="88"/>
      <c r="U145" s="88"/>
      <c r="V145" s="88"/>
      <c r="W145" s="88"/>
      <c r="X145" s="88"/>
      <c r="Y145" s="88"/>
      <c r="Z145" s="88"/>
      <c r="AA145" s="88"/>
      <c r="AB145" s="88"/>
      <c r="AC145" s="88"/>
      <c r="AD145" s="88"/>
      <c r="AE145" s="88"/>
      <c r="AF145" s="88"/>
      <c r="AG145" s="88"/>
      <c r="AH145" s="90"/>
    </row>
    <row r="146" spans="1:34" x14ac:dyDescent="0.25">
      <c r="A146" s="86"/>
      <c r="B146" s="87"/>
      <c r="C146" s="88"/>
      <c r="D146" s="89"/>
      <c r="E146" s="88"/>
      <c r="F146" s="88"/>
      <c r="G146" s="88"/>
      <c r="H146" s="88"/>
      <c r="I146" s="88"/>
      <c r="J146" s="88"/>
      <c r="K146" s="88"/>
      <c r="L146" s="88"/>
      <c r="M146" s="88"/>
      <c r="N146" s="88"/>
      <c r="O146" s="88"/>
      <c r="P146" s="88"/>
      <c r="Q146" s="88"/>
      <c r="R146" s="88"/>
      <c r="S146" s="88"/>
      <c r="T146" s="88"/>
      <c r="U146" s="88"/>
      <c r="V146" s="88"/>
      <c r="W146" s="88"/>
      <c r="X146" s="88"/>
      <c r="Y146" s="88"/>
      <c r="Z146" s="88"/>
      <c r="AA146" s="88"/>
      <c r="AB146" s="88"/>
      <c r="AC146" s="88"/>
      <c r="AD146" s="88"/>
      <c r="AE146" s="88"/>
      <c r="AF146" s="88"/>
      <c r="AG146" s="88"/>
      <c r="AH146" s="90"/>
    </row>
    <row r="147" spans="1:34" x14ac:dyDescent="0.25">
      <c r="A147" s="86"/>
      <c r="B147" s="87"/>
      <c r="C147" s="88"/>
      <c r="D147" s="89"/>
      <c r="E147" s="88"/>
      <c r="F147" s="88"/>
      <c r="G147" s="88"/>
      <c r="H147" s="88"/>
      <c r="I147" s="88"/>
      <c r="J147" s="88"/>
      <c r="K147" s="88"/>
      <c r="L147" s="88"/>
      <c r="M147" s="88"/>
      <c r="N147" s="88"/>
      <c r="O147" s="88"/>
      <c r="P147" s="88"/>
      <c r="Q147" s="88"/>
      <c r="R147" s="88"/>
      <c r="S147" s="88"/>
      <c r="T147" s="88"/>
      <c r="U147" s="88"/>
      <c r="V147" s="88"/>
      <c r="W147" s="88"/>
      <c r="X147" s="88"/>
      <c r="Y147" s="88"/>
      <c r="Z147" s="88"/>
      <c r="AA147" s="88"/>
      <c r="AB147" s="88"/>
      <c r="AC147" s="88"/>
      <c r="AD147" s="88"/>
      <c r="AE147" s="88"/>
      <c r="AF147" s="88"/>
      <c r="AG147" s="88"/>
      <c r="AH147" s="90"/>
    </row>
    <row r="148" spans="1:34" x14ac:dyDescent="0.25">
      <c r="A148" s="86"/>
      <c r="B148" s="87"/>
      <c r="C148" s="88"/>
      <c r="D148" s="89"/>
      <c r="E148" s="88"/>
      <c r="F148" s="88"/>
      <c r="G148" s="88"/>
      <c r="H148" s="88"/>
      <c r="I148" s="88"/>
      <c r="J148" s="88"/>
      <c r="K148" s="88"/>
      <c r="L148" s="88"/>
      <c r="M148" s="88"/>
      <c r="N148" s="88"/>
      <c r="O148" s="88"/>
      <c r="P148" s="88"/>
      <c r="Q148" s="88"/>
      <c r="R148" s="88"/>
      <c r="S148" s="88"/>
      <c r="T148" s="88"/>
      <c r="U148" s="88"/>
      <c r="V148" s="88"/>
      <c r="W148" s="88"/>
      <c r="X148" s="88"/>
      <c r="Y148" s="88"/>
      <c r="Z148" s="88"/>
      <c r="AA148" s="88"/>
      <c r="AB148" s="88"/>
      <c r="AC148" s="88"/>
      <c r="AD148" s="88"/>
      <c r="AE148" s="88"/>
      <c r="AF148" s="88"/>
      <c r="AG148" s="88"/>
      <c r="AH148" s="90"/>
    </row>
    <row r="149" spans="1:34" x14ac:dyDescent="0.25">
      <c r="A149" s="86"/>
      <c r="B149" s="87"/>
      <c r="C149" s="88"/>
      <c r="D149" s="89"/>
      <c r="E149" s="88"/>
      <c r="F149" s="88"/>
      <c r="G149" s="88"/>
      <c r="H149" s="88"/>
      <c r="I149" s="88"/>
      <c r="J149" s="88"/>
      <c r="K149" s="88"/>
      <c r="L149" s="88"/>
      <c r="M149" s="88"/>
      <c r="N149" s="88"/>
      <c r="O149" s="88"/>
      <c r="P149" s="88"/>
      <c r="Q149" s="88"/>
      <c r="R149" s="88"/>
      <c r="S149" s="88"/>
      <c r="T149" s="88"/>
      <c r="U149" s="88"/>
      <c r="V149" s="88"/>
      <c r="W149" s="88"/>
      <c r="X149" s="88"/>
      <c r="Y149" s="88"/>
      <c r="Z149" s="88"/>
      <c r="AA149" s="88"/>
      <c r="AB149" s="88"/>
      <c r="AC149" s="88"/>
      <c r="AD149" s="88"/>
      <c r="AE149" s="88"/>
      <c r="AF149" s="88"/>
      <c r="AG149" s="88"/>
      <c r="AH149" s="90"/>
    </row>
    <row r="150" spans="1:34" x14ac:dyDescent="0.25">
      <c r="A150" s="86"/>
      <c r="B150" s="87"/>
      <c r="C150" s="88"/>
      <c r="D150" s="89"/>
      <c r="E150" s="88"/>
      <c r="F150" s="88"/>
      <c r="G150" s="88"/>
      <c r="H150" s="88"/>
      <c r="I150" s="88"/>
      <c r="J150" s="88"/>
      <c r="K150" s="88"/>
      <c r="L150" s="88"/>
      <c r="M150" s="88"/>
      <c r="N150" s="88"/>
      <c r="O150" s="88"/>
      <c r="P150" s="88"/>
      <c r="Q150" s="88"/>
      <c r="R150" s="88"/>
      <c r="S150" s="88"/>
      <c r="T150" s="88"/>
      <c r="U150" s="88"/>
      <c r="V150" s="88"/>
      <c r="W150" s="88"/>
      <c r="X150" s="88"/>
      <c r="Y150" s="88"/>
      <c r="Z150" s="88"/>
      <c r="AA150" s="88"/>
      <c r="AB150" s="88"/>
      <c r="AC150" s="88"/>
      <c r="AD150" s="88"/>
      <c r="AE150" s="88"/>
      <c r="AF150" s="88"/>
      <c r="AG150" s="88"/>
      <c r="AH150" s="90"/>
    </row>
    <row r="151" spans="1:34" x14ac:dyDescent="0.25">
      <c r="A151" s="86"/>
      <c r="B151" s="87"/>
      <c r="C151" s="88"/>
      <c r="D151" s="89"/>
      <c r="E151" s="88"/>
      <c r="F151" s="88"/>
      <c r="G151" s="88"/>
      <c r="H151" s="88"/>
      <c r="I151" s="88"/>
      <c r="J151" s="88"/>
      <c r="K151" s="88"/>
      <c r="L151" s="88"/>
      <c r="M151" s="88"/>
      <c r="N151" s="88"/>
      <c r="O151" s="88"/>
      <c r="P151" s="88"/>
      <c r="Q151" s="88"/>
      <c r="R151" s="88"/>
      <c r="S151" s="88"/>
      <c r="T151" s="88"/>
      <c r="U151" s="88"/>
      <c r="V151" s="88"/>
      <c r="W151" s="88"/>
      <c r="X151" s="88"/>
      <c r="Y151" s="88"/>
      <c r="Z151" s="88"/>
      <c r="AA151" s="88"/>
      <c r="AB151" s="88"/>
      <c r="AC151" s="88"/>
      <c r="AD151" s="88"/>
      <c r="AE151" s="88"/>
      <c r="AF151" s="88"/>
      <c r="AG151" s="88"/>
      <c r="AH151" s="90"/>
    </row>
    <row r="152" spans="1:34" x14ac:dyDescent="0.25">
      <c r="A152" s="86"/>
      <c r="B152" s="87"/>
      <c r="C152" s="88"/>
      <c r="D152" s="89"/>
      <c r="E152" s="88"/>
      <c r="F152" s="88"/>
      <c r="G152" s="88"/>
      <c r="H152" s="88"/>
      <c r="I152" s="88"/>
      <c r="J152" s="88"/>
      <c r="K152" s="88"/>
      <c r="L152" s="88"/>
      <c r="M152" s="88"/>
      <c r="N152" s="88"/>
      <c r="O152" s="88"/>
      <c r="P152" s="88"/>
      <c r="Q152" s="88"/>
      <c r="R152" s="88"/>
      <c r="S152" s="88"/>
      <c r="T152" s="88"/>
      <c r="U152" s="88"/>
      <c r="V152" s="88"/>
      <c r="W152" s="88"/>
      <c r="X152" s="88"/>
      <c r="Y152" s="88"/>
      <c r="Z152" s="88"/>
      <c r="AA152" s="88"/>
      <c r="AB152" s="88"/>
      <c r="AC152" s="88"/>
      <c r="AD152" s="88"/>
      <c r="AE152" s="88"/>
      <c r="AF152" s="88"/>
      <c r="AG152" s="88"/>
      <c r="AH152" s="90"/>
    </row>
    <row r="153" spans="1:34" x14ac:dyDescent="0.25">
      <c r="A153" s="86"/>
      <c r="B153" s="87"/>
      <c r="C153" s="88"/>
      <c r="D153" s="89"/>
      <c r="E153" s="88"/>
      <c r="F153" s="88"/>
      <c r="G153" s="88"/>
      <c r="H153" s="88"/>
      <c r="I153" s="88"/>
      <c r="J153" s="88"/>
      <c r="K153" s="88"/>
      <c r="L153" s="88"/>
      <c r="M153" s="88"/>
      <c r="N153" s="88"/>
      <c r="O153" s="88"/>
      <c r="P153" s="88"/>
      <c r="Q153" s="88"/>
      <c r="R153" s="88"/>
      <c r="S153" s="88"/>
      <c r="T153" s="88"/>
      <c r="U153" s="88"/>
      <c r="V153" s="88"/>
      <c r="W153" s="88"/>
      <c r="X153" s="88"/>
      <c r="Y153" s="88"/>
      <c r="Z153" s="88"/>
      <c r="AA153" s="88"/>
      <c r="AB153" s="88"/>
      <c r="AC153" s="88"/>
      <c r="AD153" s="88"/>
      <c r="AE153" s="88"/>
      <c r="AF153" s="88"/>
      <c r="AG153" s="88"/>
      <c r="AH153" s="90"/>
    </row>
    <row r="154" spans="1:34" x14ac:dyDescent="0.25">
      <c r="A154" s="86"/>
      <c r="B154" s="87"/>
      <c r="C154" s="88"/>
      <c r="D154" s="89"/>
      <c r="E154" s="88"/>
      <c r="F154" s="88"/>
      <c r="G154" s="88"/>
      <c r="H154" s="88"/>
      <c r="I154" s="88"/>
      <c r="J154" s="88"/>
      <c r="K154" s="88"/>
      <c r="L154" s="88"/>
      <c r="M154" s="88"/>
      <c r="N154" s="88"/>
      <c r="O154" s="88"/>
      <c r="P154" s="88"/>
      <c r="Q154" s="88"/>
      <c r="R154" s="88"/>
      <c r="S154" s="88"/>
      <c r="T154" s="88"/>
      <c r="U154" s="88"/>
      <c r="V154" s="88"/>
      <c r="W154" s="88"/>
      <c r="X154" s="88"/>
      <c r="Y154" s="88"/>
      <c r="Z154" s="88"/>
      <c r="AA154" s="88"/>
      <c r="AB154" s="88"/>
      <c r="AC154" s="88"/>
      <c r="AD154" s="88"/>
      <c r="AE154" s="88"/>
      <c r="AF154" s="88"/>
      <c r="AG154" s="88"/>
      <c r="AH154" s="90"/>
    </row>
    <row r="155" spans="1:34" x14ac:dyDescent="0.25">
      <c r="A155" s="86"/>
      <c r="B155" s="87"/>
      <c r="C155" s="88"/>
      <c r="D155" s="89"/>
      <c r="E155" s="88"/>
      <c r="F155" s="88"/>
      <c r="G155" s="88"/>
      <c r="H155" s="88"/>
      <c r="I155" s="88"/>
      <c r="J155" s="88"/>
      <c r="K155" s="88"/>
      <c r="L155" s="88"/>
      <c r="M155" s="88"/>
      <c r="N155" s="88"/>
      <c r="O155" s="88"/>
      <c r="P155" s="88"/>
      <c r="Q155" s="88"/>
      <c r="R155" s="88"/>
      <c r="S155" s="88"/>
      <c r="T155" s="88"/>
      <c r="U155" s="88"/>
      <c r="V155" s="88"/>
      <c r="W155" s="88"/>
      <c r="X155" s="88"/>
      <c r="Y155" s="88"/>
      <c r="Z155" s="88"/>
      <c r="AA155" s="88"/>
      <c r="AB155" s="88"/>
      <c r="AC155" s="88"/>
      <c r="AD155" s="88"/>
      <c r="AE155" s="88"/>
      <c r="AF155" s="88"/>
      <c r="AG155" s="88"/>
      <c r="AH155" s="90"/>
    </row>
    <row r="156" spans="1:34" ht="15.75" thickBot="1" x14ac:dyDescent="0.3">
      <c r="A156" s="95"/>
      <c r="B156" s="96"/>
      <c r="C156" s="97"/>
      <c r="D156" s="98"/>
      <c r="E156" s="97"/>
      <c r="F156" s="97"/>
      <c r="G156" s="97"/>
      <c r="H156" s="97"/>
      <c r="I156" s="97"/>
      <c r="J156" s="97"/>
      <c r="K156" s="97"/>
      <c r="L156" s="97"/>
      <c r="M156" s="97"/>
      <c r="N156" s="97"/>
      <c r="O156" s="97"/>
      <c r="P156" s="97"/>
      <c r="Q156" s="97"/>
      <c r="R156" s="97"/>
      <c r="S156" s="97"/>
      <c r="T156" s="97"/>
      <c r="U156" s="97"/>
      <c r="V156" s="97"/>
      <c r="W156" s="97"/>
      <c r="X156" s="97"/>
      <c r="Y156" s="97"/>
      <c r="Z156" s="97"/>
      <c r="AA156" s="97"/>
      <c r="AB156" s="97"/>
      <c r="AC156" s="97"/>
      <c r="AD156" s="97"/>
      <c r="AE156" s="97"/>
      <c r="AF156" s="97"/>
      <c r="AG156" s="97"/>
      <c r="AH156" s="99"/>
    </row>
  </sheetData>
  <mergeCells count="78">
    <mergeCell ref="O26:AH26"/>
    <mergeCell ref="A27:N27"/>
    <mergeCell ref="O27:AH27"/>
    <mergeCell ref="O1:R1"/>
    <mergeCell ref="S1:V1"/>
    <mergeCell ref="W1:Z1"/>
    <mergeCell ref="AA1:AD1"/>
    <mergeCell ref="AE1:AH1"/>
    <mergeCell ref="A23:AH23"/>
    <mergeCell ref="A24:N24"/>
    <mergeCell ref="O24:AH24"/>
    <mergeCell ref="A25:N25"/>
    <mergeCell ref="O25:AH25"/>
    <mergeCell ref="A1:B1"/>
    <mergeCell ref="A2:B2"/>
    <mergeCell ref="A3:A20"/>
    <mergeCell ref="A26:N26"/>
    <mergeCell ref="A28:N28"/>
    <mergeCell ref="C1:F1"/>
    <mergeCell ref="G1:J1"/>
    <mergeCell ref="K1:N1"/>
    <mergeCell ref="O28:AH28"/>
    <mergeCell ref="A51:N51"/>
    <mergeCell ref="O51:AH51"/>
    <mergeCell ref="A52:N52"/>
    <mergeCell ref="O52:AH52"/>
    <mergeCell ref="A50:N50"/>
    <mergeCell ref="O50:AH50"/>
    <mergeCell ref="A53:N53"/>
    <mergeCell ref="O53:AH53"/>
    <mergeCell ref="A54:N54"/>
    <mergeCell ref="O54:AH54"/>
    <mergeCell ref="A57:AH57"/>
    <mergeCell ref="A58:E58"/>
    <mergeCell ref="F58:T58"/>
    <mergeCell ref="U58:AH58"/>
    <mergeCell ref="A59:E59"/>
    <mergeCell ref="F59:T59"/>
    <mergeCell ref="U59:AH59"/>
    <mergeCell ref="A61:AH61"/>
    <mergeCell ref="A99:A101"/>
    <mergeCell ref="B99:AH99"/>
    <mergeCell ref="B100:AH100"/>
    <mergeCell ref="B101:I101"/>
    <mergeCell ref="J101:U101"/>
    <mergeCell ref="V101:AH101"/>
    <mergeCell ref="B102:I102"/>
    <mergeCell ref="J102:U102"/>
    <mergeCell ref="V102:AH102"/>
    <mergeCell ref="B103:I103"/>
    <mergeCell ref="J103:U103"/>
    <mergeCell ref="V103:AH103"/>
    <mergeCell ref="B104:I104"/>
    <mergeCell ref="J104:U104"/>
    <mergeCell ref="V104:AH104"/>
    <mergeCell ref="B105:I105"/>
    <mergeCell ref="J105:U105"/>
    <mergeCell ref="V105:AH105"/>
    <mergeCell ref="B106:I106"/>
    <mergeCell ref="J106:U106"/>
    <mergeCell ref="V106:AH106"/>
    <mergeCell ref="B107:I107"/>
    <mergeCell ref="J107:U107"/>
    <mergeCell ref="V107:AH107"/>
    <mergeCell ref="B108:I108"/>
    <mergeCell ref="J108:U108"/>
    <mergeCell ref="V108:AH108"/>
    <mergeCell ref="B109:I109"/>
    <mergeCell ref="J109:U109"/>
    <mergeCell ref="V109:AH109"/>
    <mergeCell ref="A112:AH112"/>
    <mergeCell ref="A114:AH114"/>
    <mergeCell ref="B110:I110"/>
    <mergeCell ref="J110:U110"/>
    <mergeCell ref="V110:AH110"/>
    <mergeCell ref="B111:I111"/>
    <mergeCell ref="J111:U111"/>
    <mergeCell ref="V111:AH111"/>
  </mergeCells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"/>
  <sheetViews>
    <sheetView view="pageLayout" zoomScaleNormal="100" workbookViewId="0">
      <selection activeCell="D11" sqref="D11"/>
    </sheetView>
  </sheetViews>
  <sheetFormatPr defaultRowHeight="15" x14ac:dyDescent="0.25"/>
  <cols>
    <col min="1" max="1" width="4.28515625" customWidth="1"/>
    <col min="2" max="2" width="37.140625" customWidth="1"/>
    <col min="3" max="3" width="20.7109375" customWidth="1"/>
    <col min="4" max="4" width="16.140625" customWidth="1"/>
  </cols>
  <sheetData>
    <row r="1" spans="1:5" ht="36.75" customHeight="1" x14ac:dyDescent="0.25">
      <c r="A1" s="418" t="s">
        <v>83</v>
      </c>
      <c r="B1" s="419" t="s">
        <v>450</v>
      </c>
      <c r="C1" s="419" t="s">
        <v>451</v>
      </c>
      <c r="D1" s="420" t="s">
        <v>452</v>
      </c>
    </row>
    <row r="2" spans="1:5" x14ac:dyDescent="0.25">
      <c r="A2" s="760"/>
      <c r="B2" s="430" t="s">
        <v>460</v>
      </c>
      <c r="C2" s="763" t="s">
        <v>444</v>
      </c>
      <c r="D2" s="757">
        <v>1600</v>
      </c>
    </row>
    <row r="3" spans="1:5" x14ac:dyDescent="0.25">
      <c r="A3" s="761"/>
      <c r="B3" s="416" t="s">
        <v>461</v>
      </c>
      <c r="C3" s="764"/>
      <c r="D3" s="758"/>
    </row>
    <row r="4" spans="1:5" x14ac:dyDescent="0.25">
      <c r="A4" s="761"/>
      <c r="B4" s="417" t="s">
        <v>445</v>
      </c>
      <c r="C4" s="764"/>
      <c r="D4" s="758"/>
    </row>
    <row r="5" spans="1:5" x14ac:dyDescent="0.25">
      <c r="A5" s="761"/>
      <c r="B5" s="416" t="s">
        <v>462</v>
      </c>
      <c r="C5" s="764"/>
      <c r="D5" s="758"/>
    </row>
    <row r="6" spans="1:5" x14ac:dyDescent="0.25">
      <c r="A6" s="761"/>
      <c r="B6" s="417" t="s">
        <v>463</v>
      </c>
      <c r="C6" s="764"/>
      <c r="D6" s="758"/>
    </row>
    <row r="7" spans="1:5" x14ac:dyDescent="0.25">
      <c r="A7" s="761"/>
      <c r="B7" s="416" t="s">
        <v>446</v>
      </c>
      <c r="C7" s="764"/>
      <c r="D7" s="758"/>
    </row>
    <row r="8" spans="1:5" x14ac:dyDescent="0.25">
      <c r="A8" s="761"/>
      <c r="B8" s="417" t="s">
        <v>447</v>
      </c>
      <c r="C8" s="764"/>
      <c r="D8" s="758"/>
    </row>
    <row r="9" spans="1:5" x14ac:dyDescent="0.25">
      <c r="A9" s="761"/>
      <c r="B9" s="416" t="s">
        <v>448</v>
      </c>
      <c r="C9" s="764"/>
      <c r="D9" s="758"/>
    </row>
    <row r="10" spans="1:5" x14ac:dyDescent="0.25">
      <c r="A10" s="762"/>
      <c r="B10" s="417" t="s">
        <v>449</v>
      </c>
      <c r="C10" s="765"/>
      <c r="D10" s="759"/>
    </row>
    <row r="11" spans="1:5" x14ac:dyDescent="0.25">
      <c r="A11" s="84"/>
      <c r="B11" s="431"/>
      <c r="C11" s="84"/>
      <c r="D11" s="433"/>
      <c r="E11" s="415"/>
    </row>
    <row r="12" spans="1:5" ht="18.75" x14ac:dyDescent="0.3">
      <c r="A12" s="443"/>
      <c r="B12" s="471" t="s">
        <v>24</v>
      </c>
      <c r="C12" s="443"/>
      <c r="D12" s="472" t="s">
        <v>464</v>
      </c>
      <c r="E12" s="415"/>
    </row>
    <row r="13" spans="1:5" x14ac:dyDescent="0.25">
      <c r="A13" s="432">
        <v>1</v>
      </c>
      <c r="B13" s="426" t="s">
        <v>489</v>
      </c>
      <c r="C13" s="427" t="s">
        <v>490</v>
      </c>
      <c r="D13" s="428">
        <v>1900</v>
      </c>
    </row>
    <row r="14" spans="1:5" x14ac:dyDescent="0.25">
      <c r="A14" s="425">
        <v>2</v>
      </c>
      <c r="B14" s="426" t="s">
        <v>491</v>
      </c>
      <c r="C14" s="429" t="s">
        <v>492</v>
      </c>
      <c r="D14" s="428">
        <v>1625</v>
      </c>
    </row>
    <row r="15" spans="1:5" x14ac:dyDescent="0.25">
      <c r="A15" s="425">
        <v>3</v>
      </c>
      <c r="B15" s="426" t="s">
        <v>493</v>
      </c>
      <c r="C15" s="429" t="s">
        <v>494</v>
      </c>
      <c r="D15" s="428">
        <v>1750</v>
      </c>
    </row>
    <row r="16" spans="1:5" x14ac:dyDescent="0.25">
      <c r="A16" s="425">
        <v>4</v>
      </c>
      <c r="B16" s="426" t="s">
        <v>493</v>
      </c>
      <c r="C16" s="429" t="s">
        <v>495</v>
      </c>
      <c r="D16" s="428">
        <v>1750</v>
      </c>
    </row>
    <row r="17" spans="1:8" x14ac:dyDescent="0.25">
      <c r="A17" s="425">
        <v>5</v>
      </c>
      <c r="B17" s="426" t="s">
        <v>496</v>
      </c>
      <c r="C17" s="429" t="s">
        <v>497</v>
      </c>
      <c r="D17" s="428">
        <v>1300</v>
      </c>
    </row>
    <row r="18" spans="1:8" x14ac:dyDescent="0.25">
      <c r="A18" s="425">
        <v>6</v>
      </c>
      <c r="B18" s="426" t="s">
        <v>496</v>
      </c>
      <c r="C18" s="427" t="s">
        <v>498</v>
      </c>
      <c r="D18" s="428">
        <v>1300</v>
      </c>
    </row>
    <row r="20" spans="1:8" ht="18.75" customHeight="1" x14ac:dyDescent="0.25">
      <c r="A20" s="755" t="s">
        <v>465</v>
      </c>
      <c r="B20" s="756"/>
      <c r="C20" s="756"/>
      <c r="D20" s="756"/>
      <c r="E20" s="756"/>
      <c r="F20" s="76"/>
      <c r="G20" s="441"/>
      <c r="H20" s="415"/>
    </row>
    <row r="21" spans="1:8" x14ac:dyDescent="0.25">
      <c r="A21" s="756"/>
      <c r="B21" s="756"/>
      <c r="C21" s="756"/>
      <c r="D21" s="756"/>
      <c r="E21" s="756"/>
      <c r="F21" s="76"/>
      <c r="G21" s="415"/>
      <c r="H21" s="415"/>
    </row>
    <row r="22" spans="1:8" x14ac:dyDescent="0.25">
      <c r="A22" s="34"/>
      <c r="B22" s="34"/>
      <c r="C22" s="34"/>
      <c r="D22" s="34"/>
      <c r="E22" s="415"/>
      <c r="F22" s="415"/>
      <c r="G22" s="415"/>
      <c r="H22" s="415"/>
    </row>
    <row r="23" spans="1:8" ht="15.75" x14ac:dyDescent="0.25">
      <c r="A23" s="34"/>
      <c r="B23" s="434"/>
      <c r="C23" s="435" t="s">
        <v>453</v>
      </c>
      <c r="D23" s="421"/>
      <c r="E23" s="415"/>
      <c r="F23" s="415"/>
      <c r="G23" s="415"/>
      <c r="H23" s="415"/>
    </row>
    <row r="24" spans="1:8" ht="18.75" x14ac:dyDescent="0.25">
      <c r="A24" s="34"/>
      <c r="B24" s="434"/>
      <c r="C24" s="436" t="s">
        <v>454</v>
      </c>
      <c r="D24" s="437">
        <v>140</v>
      </c>
      <c r="E24" s="415"/>
      <c r="F24" s="415"/>
      <c r="G24" s="415"/>
      <c r="H24" s="415"/>
    </row>
    <row r="25" spans="1:8" ht="18.75" x14ac:dyDescent="0.25">
      <c r="A25" s="34"/>
      <c r="B25" s="434"/>
      <c r="C25" s="436" t="s">
        <v>455</v>
      </c>
      <c r="D25" s="437">
        <v>140</v>
      </c>
      <c r="E25" s="415"/>
      <c r="F25" s="415"/>
      <c r="G25" s="415"/>
      <c r="H25" s="415"/>
    </row>
    <row r="26" spans="1:8" ht="18.75" x14ac:dyDescent="0.3">
      <c r="A26" s="34"/>
      <c r="B26" s="434"/>
      <c r="C26" s="428" t="s">
        <v>466</v>
      </c>
      <c r="D26" s="444">
        <v>1100</v>
      </c>
      <c r="E26" s="415"/>
      <c r="F26" s="415"/>
      <c r="G26" s="415"/>
      <c r="H26" s="415"/>
    </row>
    <row r="27" spans="1:8" ht="21" x14ac:dyDescent="0.25">
      <c r="A27" s="34"/>
      <c r="B27" s="434"/>
      <c r="C27" s="438" t="s">
        <v>456</v>
      </c>
      <c r="D27" s="439">
        <f>(D24*D2/100)+(D25*D26/100)</f>
        <v>3780</v>
      </c>
      <c r="E27" s="415"/>
      <c r="F27" s="415"/>
      <c r="G27" s="415"/>
      <c r="H27" s="415"/>
    </row>
    <row r="28" spans="1:8" x14ac:dyDescent="0.25">
      <c r="A28" s="415"/>
      <c r="B28" s="415"/>
      <c r="C28" s="415"/>
      <c r="D28" s="415"/>
      <c r="E28" s="84"/>
      <c r="F28" s="415"/>
      <c r="G28" s="415"/>
      <c r="H28" s="415"/>
    </row>
    <row r="29" spans="1:8" ht="32.25" customHeight="1" x14ac:dyDescent="0.25">
      <c r="A29" s="415"/>
      <c r="B29" s="754" t="s">
        <v>457</v>
      </c>
      <c r="C29" s="754"/>
      <c r="D29" s="754"/>
      <c r="E29" s="440"/>
      <c r="F29" s="441"/>
      <c r="G29" s="441"/>
      <c r="H29" s="415"/>
    </row>
    <row r="30" spans="1:8" ht="30" customHeight="1" x14ac:dyDescent="0.25">
      <c r="A30" s="415"/>
      <c r="B30" s="754" t="s">
        <v>488</v>
      </c>
      <c r="C30" s="754"/>
      <c r="D30" s="754"/>
      <c r="E30" s="441"/>
      <c r="F30" s="441"/>
      <c r="G30" s="441"/>
      <c r="H30" s="415"/>
    </row>
    <row r="31" spans="1:8" x14ac:dyDescent="0.25">
      <c r="A31" s="415"/>
      <c r="B31" s="441"/>
      <c r="C31" s="441"/>
      <c r="D31" s="441"/>
      <c r="E31" s="441"/>
      <c r="F31" s="441"/>
      <c r="G31" s="441"/>
    </row>
    <row r="32" spans="1:8" ht="30" x14ac:dyDescent="0.25">
      <c r="B32" s="422" t="s">
        <v>244</v>
      </c>
      <c r="C32" s="423" t="s">
        <v>245</v>
      </c>
      <c r="D32" s="441"/>
      <c r="E32" s="442"/>
      <c r="F32" s="442"/>
      <c r="G32" s="442"/>
    </row>
    <row r="33" spans="2:4" ht="30.75" thickBot="1" x14ac:dyDescent="0.3">
      <c r="B33" s="424" t="s">
        <v>458</v>
      </c>
      <c r="C33" s="424" t="s">
        <v>459</v>
      </c>
      <c r="D33" s="442"/>
    </row>
  </sheetData>
  <mergeCells count="6">
    <mergeCell ref="B29:D29"/>
    <mergeCell ref="B30:D30"/>
    <mergeCell ref="A20:E21"/>
    <mergeCell ref="D2:D10"/>
    <mergeCell ref="A2:A10"/>
    <mergeCell ref="C2:C10"/>
  </mergeCells>
  <pageMargins left="0.7" right="0.7" top="0.75" bottom="0.75" header="0.3" footer="0.3"/>
  <pageSetup paperSize="9" orientation="portrait" r:id="rId1"/>
  <headerFooter>
    <oddHeader xml:space="preserve">&amp;C&amp;"Times New Roman,полужирный"&amp;14Розничный прайс-лист на Римские шторы
</oddHead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2"/>
  <sheetViews>
    <sheetView workbookViewId="0">
      <selection activeCell="D6" sqref="D6"/>
    </sheetView>
  </sheetViews>
  <sheetFormatPr defaultRowHeight="15" x14ac:dyDescent="0.25"/>
  <cols>
    <col min="1" max="1" width="44.42578125" style="1" bestFit="1" customWidth="1"/>
    <col min="2" max="2" width="21.42578125" style="1" bestFit="1" customWidth="1"/>
    <col min="3" max="3" width="17.7109375" style="1" bestFit="1" customWidth="1"/>
    <col min="4" max="4" width="25.28515625" style="1" customWidth="1"/>
    <col min="5" max="16384" width="9.140625" style="1"/>
  </cols>
  <sheetData>
    <row r="1" spans="1:8" ht="27" thickBot="1" x14ac:dyDescent="0.45">
      <c r="A1" s="445" t="s">
        <v>467</v>
      </c>
      <c r="B1" s="446" t="s">
        <v>468</v>
      </c>
      <c r="C1" s="446" t="s">
        <v>469</v>
      </c>
      <c r="D1" s="447" t="s">
        <v>470</v>
      </c>
    </row>
    <row r="2" spans="1:8" ht="18.75" x14ac:dyDescent="0.3">
      <c r="A2" s="448" t="s">
        <v>471</v>
      </c>
      <c r="B2" s="449">
        <v>1</v>
      </c>
      <c r="C2" s="450" t="s">
        <v>472</v>
      </c>
      <c r="D2" s="468">
        <v>1300</v>
      </c>
    </row>
    <row r="3" spans="1:8" ht="18.75" x14ac:dyDescent="0.3">
      <c r="A3" s="451" t="s">
        <v>473</v>
      </c>
      <c r="B3" s="452">
        <v>1</v>
      </c>
      <c r="C3" s="453" t="s">
        <v>217</v>
      </c>
      <c r="D3" s="469">
        <v>100</v>
      </c>
    </row>
    <row r="4" spans="1:8" ht="18.75" x14ac:dyDescent="0.3">
      <c r="A4" s="454" t="s">
        <v>474</v>
      </c>
      <c r="B4" s="452">
        <v>1</v>
      </c>
      <c r="C4" s="452" t="s">
        <v>475</v>
      </c>
      <c r="D4" s="469">
        <v>60</v>
      </c>
    </row>
    <row r="5" spans="1:8" ht="19.5" thickBot="1" x14ac:dyDescent="0.35">
      <c r="A5" s="455" t="s">
        <v>448</v>
      </c>
      <c r="B5" s="456">
        <v>1</v>
      </c>
      <c r="C5" s="456" t="s">
        <v>217</v>
      </c>
      <c r="D5" s="470">
        <v>10</v>
      </c>
    </row>
    <row r="8" spans="1:8" ht="27" thickBot="1" x14ac:dyDescent="0.45">
      <c r="A8" s="766" t="s">
        <v>476</v>
      </c>
      <c r="B8" s="766"/>
    </row>
    <row r="9" spans="1:8" ht="21" x14ac:dyDescent="0.35">
      <c r="A9" s="457" t="s">
        <v>477</v>
      </c>
      <c r="B9" s="458">
        <v>100</v>
      </c>
    </row>
    <row r="10" spans="1:8" ht="21" x14ac:dyDescent="0.35">
      <c r="A10" s="459" t="s">
        <v>478</v>
      </c>
      <c r="B10" s="460">
        <v>3</v>
      </c>
      <c r="C10" s="461"/>
    </row>
    <row r="11" spans="1:8" ht="21.75" thickBot="1" x14ac:dyDescent="0.4">
      <c r="A11" s="462" t="s">
        <v>479</v>
      </c>
      <c r="B11" s="463">
        <v>5</v>
      </c>
      <c r="C11" s="461"/>
    </row>
    <row r="12" spans="1:8" ht="21.75" thickBot="1" x14ac:dyDescent="0.4">
      <c r="C12" s="461"/>
    </row>
    <row r="13" spans="1:8" ht="27" thickBot="1" x14ac:dyDescent="0.45">
      <c r="A13" s="464" t="s">
        <v>480</v>
      </c>
      <c r="B13" s="465">
        <f>((B9*D2)/100)+(D3*B10)+(B11*D3)*(B9/100)+(B10*B11)*D5</f>
        <v>2250</v>
      </c>
      <c r="C13" s="461"/>
    </row>
    <row r="14" spans="1:8" ht="21" x14ac:dyDescent="0.35">
      <c r="C14" s="461"/>
    </row>
    <row r="15" spans="1:8" ht="21" x14ac:dyDescent="0.35">
      <c r="A15" s="466" t="s">
        <v>481</v>
      </c>
      <c r="B15" s="466"/>
      <c r="C15" s="467"/>
      <c r="D15" s="467"/>
      <c r="E15" s="467"/>
      <c r="F15" s="467"/>
      <c r="G15" s="467"/>
      <c r="H15" s="467"/>
    </row>
    <row r="16" spans="1:8" ht="21" x14ac:dyDescent="0.35">
      <c r="A16" s="466" t="s">
        <v>482</v>
      </c>
      <c r="B16" s="466"/>
      <c r="C16" s="467"/>
      <c r="D16" s="467"/>
      <c r="E16" s="467"/>
      <c r="F16" s="467"/>
      <c r="G16" s="467"/>
      <c r="H16" s="467"/>
    </row>
    <row r="17" spans="1:8" ht="21" x14ac:dyDescent="0.35">
      <c r="A17" s="466" t="s">
        <v>483</v>
      </c>
      <c r="B17" s="466"/>
      <c r="C17" s="467"/>
      <c r="D17" s="467"/>
      <c r="E17" s="467"/>
      <c r="F17" s="467"/>
      <c r="G17" s="467"/>
      <c r="H17" s="467"/>
    </row>
    <row r="18" spans="1:8" ht="21" x14ac:dyDescent="0.35">
      <c r="A18" s="466" t="s">
        <v>484</v>
      </c>
      <c r="B18" s="466"/>
      <c r="C18" s="467"/>
      <c r="D18" s="467"/>
      <c r="E18" s="467"/>
      <c r="F18" s="467"/>
      <c r="G18" s="467"/>
      <c r="H18" s="467"/>
    </row>
    <row r="19" spans="1:8" ht="21" x14ac:dyDescent="0.35">
      <c r="A19" s="466" t="s">
        <v>485</v>
      </c>
      <c r="B19" s="467"/>
      <c r="C19" s="467"/>
      <c r="D19" s="467"/>
      <c r="E19" s="467"/>
      <c r="F19" s="467"/>
      <c r="G19" s="467"/>
      <c r="H19" s="467"/>
    </row>
    <row r="20" spans="1:8" ht="21" x14ac:dyDescent="0.35">
      <c r="A20" s="466" t="s">
        <v>486</v>
      </c>
      <c r="B20" s="467"/>
      <c r="C20" s="467"/>
      <c r="D20" s="467"/>
      <c r="E20" s="467"/>
      <c r="F20" s="467"/>
      <c r="G20" s="467"/>
      <c r="H20" s="467"/>
    </row>
    <row r="21" spans="1:8" ht="21" x14ac:dyDescent="0.35">
      <c r="A21" s="466" t="s">
        <v>487</v>
      </c>
      <c r="B21" s="467"/>
      <c r="C21" s="467"/>
      <c r="D21" s="467"/>
      <c r="E21" s="467"/>
      <c r="F21" s="467"/>
      <c r="G21" s="467"/>
      <c r="H21" s="467"/>
    </row>
    <row r="23" spans="1:8" ht="21" x14ac:dyDescent="0.35">
      <c r="A23" s="466"/>
      <c r="B23" s="467"/>
      <c r="C23" s="467"/>
      <c r="D23" s="467"/>
      <c r="E23" s="467"/>
      <c r="F23" s="467"/>
      <c r="G23" s="467"/>
      <c r="H23" s="467"/>
    </row>
    <row r="24" spans="1:8" ht="21" x14ac:dyDescent="0.35">
      <c r="A24" s="466"/>
      <c r="B24" s="467"/>
      <c r="C24" s="467"/>
      <c r="D24" s="467"/>
      <c r="E24" s="467"/>
      <c r="F24" s="467"/>
      <c r="G24" s="467"/>
      <c r="H24" s="467"/>
    </row>
    <row r="25" spans="1:8" ht="21" x14ac:dyDescent="0.35">
      <c r="A25" s="466"/>
      <c r="B25" s="467"/>
      <c r="C25" s="467"/>
      <c r="D25" s="467"/>
      <c r="E25" s="467"/>
      <c r="F25" s="467"/>
      <c r="G25" s="467"/>
      <c r="H25" s="467"/>
    </row>
    <row r="26" spans="1:8" ht="21" x14ac:dyDescent="0.35">
      <c r="A26" s="466"/>
      <c r="B26" s="467"/>
      <c r="C26" s="467"/>
      <c r="D26" s="467"/>
      <c r="E26" s="467"/>
      <c r="F26" s="467"/>
      <c r="G26" s="467"/>
      <c r="H26" s="467"/>
    </row>
    <row r="27" spans="1:8" x14ac:dyDescent="0.25">
      <c r="A27" s="3"/>
    </row>
    <row r="28" spans="1:8" x14ac:dyDescent="0.25">
      <c r="A28" s="3"/>
    </row>
    <row r="29" spans="1:8" x14ac:dyDescent="0.25">
      <c r="A29" s="3"/>
    </row>
    <row r="30" spans="1:8" x14ac:dyDescent="0.25">
      <c r="A30" s="3"/>
    </row>
    <row r="31" spans="1:8" x14ac:dyDescent="0.25">
      <c r="A31" s="3"/>
    </row>
    <row r="32" spans="1:8" x14ac:dyDescent="0.25">
      <c r="A32" s="3"/>
    </row>
    <row r="33" spans="1:1" x14ac:dyDescent="0.25">
      <c r="A33" s="3"/>
    </row>
    <row r="34" spans="1:1" x14ac:dyDescent="0.25">
      <c r="A34" s="3"/>
    </row>
    <row r="35" spans="1:1" x14ac:dyDescent="0.25">
      <c r="A35" s="3"/>
    </row>
    <row r="36" spans="1:1" x14ac:dyDescent="0.25">
      <c r="A36" s="3"/>
    </row>
    <row r="37" spans="1:1" x14ac:dyDescent="0.25">
      <c r="A37" s="3"/>
    </row>
    <row r="38" spans="1:1" x14ac:dyDescent="0.25">
      <c r="A38" s="3"/>
    </row>
    <row r="39" spans="1:1" x14ac:dyDescent="0.25">
      <c r="A39" s="3"/>
    </row>
    <row r="40" spans="1:1" x14ac:dyDescent="0.25">
      <c r="A40" s="3"/>
    </row>
    <row r="41" spans="1:1" x14ac:dyDescent="0.25">
      <c r="A41" s="3"/>
    </row>
    <row r="42" spans="1:1" x14ac:dyDescent="0.25">
      <c r="A42" s="3"/>
    </row>
  </sheetData>
  <mergeCells count="1">
    <mergeCell ref="A8:B8"/>
  </mergeCells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42"/>
  <sheetViews>
    <sheetView workbookViewId="0">
      <selection activeCell="D4" sqref="D4"/>
    </sheetView>
  </sheetViews>
  <sheetFormatPr defaultRowHeight="15" x14ac:dyDescent="0.25"/>
  <cols>
    <col min="1" max="1" width="18.7109375" customWidth="1"/>
    <col min="2" max="2" width="25.5703125" customWidth="1"/>
    <col min="4" max="4" width="18.7109375" customWidth="1"/>
    <col min="6" max="6" width="18.7109375" customWidth="1"/>
    <col min="7" max="7" width="25.7109375" customWidth="1"/>
    <col min="9" max="9" width="18.7109375" customWidth="1"/>
  </cols>
  <sheetData>
    <row r="1" spans="1:9" ht="21" x14ac:dyDescent="0.35">
      <c r="A1" s="505" t="s">
        <v>32</v>
      </c>
      <c r="B1" s="505"/>
      <c r="C1" s="505"/>
      <c r="D1" s="505"/>
      <c r="E1" s="505"/>
      <c r="F1" s="505"/>
      <c r="G1" s="505"/>
      <c r="H1" s="505"/>
      <c r="I1" s="505"/>
    </row>
    <row r="2" spans="1:9" ht="15.75" x14ac:dyDescent="0.25">
      <c r="A2" s="499" t="s">
        <v>567</v>
      </c>
      <c r="B2" s="500"/>
      <c r="C2" s="500"/>
      <c r="D2" s="500"/>
      <c r="E2" s="500"/>
      <c r="F2" s="500"/>
      <c r="G2" s="500"/>
      <c r="H2" s="500"/>
      <c r="I2" s="500"/>
    </row>
    <row r="3" spans="1:9" ht="15.75" x14ac:dyDescent="0.25">
      <c r="A3" s="27" t="s">
        <v>33</v>
      </c>
      <c r="B3" s="27" t="s">
        <v>34</v>
      </c>
      <c r="C3" s="27" t="s">
        <v>35</v>
      </c>
      <c r="D3" s="27" t="s">
        <v>36</v>
      </c>
      <c r="E3" s="28"/>
      <c r="F3" s="27" t="s">
        <v>33</v>
      </c>
      <c r="G3" s="27" t="s">
        <v>34</v>
      </c>
      <c r="H3" s="27" t="s">
        <v>35</v>
      </c>
      <c r="I3" s="27" t="s">
        <v>36</v>
      </c>
    </row>
    <row r="4" spans="1:9" ht="15.75" x14ac:dyDescent="0.25">
      <c r="A4" s="27">
        <v>1003</v>
      </c>
      <c r="B4" s="27" t="s">
        <v>37</v>
      </c>
      <c r="C4" s="27" t="s">
        <v>38</v>
      </c>
      <c r="D4" s="29">
        <v>970</v>
      </c>
      <c r="E4" s="28"/>
      <c r="F4" s="27">
        <v>9601</v>
      </c>
      <c r="G4" s="27" t="s">
        <v>39</v>
      </c>
      <c r="H4" s="27" t="s">
        <v>38</v>
      </c>
      <c r="I4" s="29">
        <v>1100</v>
      </c>
    </row>
    <row r="5" spans="1:9" ht="15.75" x14ac:dyDescent="0.25">
      <c r="A5" s="27">
        <v>4020</v>
      </c>
      <c r="B5" s="27" t="s">
        <v>40</v>
      </c>
      <c r="C5" s="27" t="s">
        <v>38</v>
      </c>
      <c r="D5" s="29">
        <v>1100</v>
      </c>
      <c r="E5" s="28"/>
      <c r="F5" s="27">
        <v>50</v>
      </c>
      <c r="G5" s="27" t="s">
        <v>41</v>
      </c>
      <c r="H5" s="27" t="s">
        <v>38</v>
      </c>
      <c r="I5" s="29">
        <v>1100</v>
      </c>
    </row>
    <row r="6" spans="1:9" ht="15.75" x14ac:dyDescent="0.25">
      <c r="A6" s="27">
        <v>4197</v>
      </c>
      <c r="B6" s="27" t="s">
        <v>42</v>
      </c>
      <c r="C6" s="27" t="s">
        <v>38</v>
      </c>
      <c r="D6" s="29">
        <v>1100</v>
      </c>
      <c r="E6" s="28"/>
      <c r="F6" s="27">
        <v>981</v>
      </c>
      <c r="G6" s="27"/>
      <c r="H6" s="27" t="s">
        <v>38</v>
      </c>
      <c r="I6" s="29">
        <v>1100</v>
      </c>
    </row>
    <row r="7" spans="1:9" ht="15.75" x14ac:dyDescent="0.25">
      <c r="A7" s="27">
        <v>4620</v>
      </c>
      <c r="B7" s="27" t="s">
        <v>43</v>
      </c>
      <c r="C7" s="27" t="s">
        <v>38</v>
      </c>
      <c r="D7" s="29">
        <v>1100</v>
      </c>
      <c r="E7" s="28"/>
      <c r="F7" s="27">
        <v>199</v>
      </c>
      <c r="G7" s="27" t="s">
        <v>44</v>
      </c>
      <c r="H7" s="27" t="s">
        <v>38</v>
      </c>
      <c r="I7" s="29">
        <v>1100</v>
      </c>
    </row>
    <row r="8" spans="1:9" ht="15.75" x14ac:dyDescent="0.25">
      <c r="A8" s="27">
        <v>3001</v>
      </c>
      <c r="B8" s="27" t="s">
        <v>45</v>
      </c>
      <c r="C8" s="27" t="s">
        <v>38</v>
      </c>
      <c r="D8" s="29">
        <v>1100</v>
      </c>
      <c r="E8" s="28"/>
      <c r="F8" s="27">
        <v>309</v>
      </c>
      <c r="G8" s="27" t="s">
        <v>46</v>
      </c>
      <c r="H8" s="27" t="s">
        <v>38</v>
      </c>
      <c r="I8" s="29">
        <v>1100</v>
      </c>
    </row>
    <row r="9" spans="1:9" ht="15.75" x14ac:dyDescent="0.25">
      <c r="A9" s="27">
        <v>237</v>
      </c>
      <c r="B9" s="27"/>
      <c r="C9" s="27" t="s">
        <v>38</v>
      </c>
      <c r="D9" s="29">
        <v>1100</v>
      </c>
      <c r="E9" s="28"/>
      <c r="F9" s="27">
        <v>518</v>
      </c>
      <c r="G9" s="27" t="s">
        <v>47</v>
      </c>
      <c r="H9" s="27" t="s">
        <v>38</v>
      </c>
      <c r="I9" s="29">
        <v>1100</v>
      </c>
    </row>
    <row r="10" spans="1:9" ht="15.75" x14ac:dyDescent="0.25">
      <c r="A10" s="27">
        <v>502</v>
      </c>
      <c r="B10" s="27"/>
      <c r="C10" s="27" t="s">
        <v>38</v>
      </c>
      <c r="D10" s="29">
        <v>1100</v>
      </c>
      <c r="E10" s="28"/>
      <c r="F10" s="27">
        <v>200</v>
      </c>
      <c r="G10" s="27"/>
      <c r="H10" s="27" t="s">
        <v>38</v>
      </c>
      <c r="I10" s="29">
        <v>1100</v>
      </c>
    </row>
    <row r="11" spans="1:9" ht="15.75" x14ac:dyDescent="0.25">
      <c r="A11" s="27">
        <v>947</v>
      </c>
      <c r="B11" s="27"/>
      <c r="C11" s="27" t="s">
        <v>38</v>
      </c>
      <c r="D11" s="29">
        <v>1100</v>
      </c>
      <c r="E11" s="28"/>
      <c r="F11" s="27">
        <v>571</v>
      </c>
      <c r="G11" s="27"/>
      <c r="H11" s="27" t="s">
        <v>38</v>
      </c>
      <c r="I11" s="29">
        <v>1100</v>
      </c>
    </row>
    <row r="12" spans="1:9" ht="15.75" x14ac:dyDescent="0.25">
      <c r="A12" s="27">
        <v>2008</v>
      </c>
      <c r="B12" s="27" t="s">
        <v>48</v>
      </c>
      <c r="C12" s="27" t="s">
        <v>38</v>
      </c>
      <c r="D12" s="29">
        <v>1100</v>
      </c>
      <c r="E12" s="28"/>
      <c r="F12" s="27">
        <v>117</v>
      </c>
      <c r="G12" s="27"/>
      <c r="H12" s="27" t="s">
        <v>38</v>
      </c>
      <c r="I12" s="29">
        <v>1100</v>
      </c>
    </row>
    <row r="13" spans="1:9" ht="15.75" x14ac:dyDescent="0.25">
      <c r="A13" s="27">
        <v>490</v>
      </c>
      <c r="B13" s="27"/>
      <c r="C13" s="27" t="s">
        <v>38</v>
      </c>
      <c r="D13" s="29">
        <v>1100</v>
      </c>
      <c r="E13" s="28"/>
      <c r="F13" s="27">
        <v>165</v>
      </c>
      <c r="G13" s="27"/>
      <c r="H13" s="27" t="s">
        <v>38</v>
      </c>
      <c r="I13" s="29">
        <v>1100</v>
      </c>
    </row>
    <row r="14" spans="1:9" ht="15.75" x14ac:dyDescent="0.25">
      <c r="A14" s="27">
        <v>2001</v>
      </c>
      <c r="B14" s="27" t="s">
        <v>49</v>
      </c>
      <c r="C14" s="27" t="s">
        <v>38</v>
      </c>
      <c r="D14" s="29">
        <v>1100</v>
      </c>
      <c r="E14" s="28"/>
      <c r="F14" s="27">
        <v>10</v>
      </c>
      <c r="G14" s="27"/>
      <c r="H14" s="27" t="s">
        <v>38</v>
      </c>
      <c r="I14" s="29">
        <v>1460</v>
      </c>
    </row>
    <row r="15" spans="1:9" ht="15.75" x14ac:dyDescent="0.25">
      <c r="A15" s="27">
        <v>7030</v>
      </c>
      <c r="B15" s="27" t="s">
        <v>50</v>
      </c>
      <c r="C15" s="27" t="s">
        <v>38</v>
      </c>
      <c r="D15" s="29">
        <v>1100</v>
      </c>
      <c r="E15" s="28"/>
      <c r="F15" s="27">
        <v>2303</v>
      </c>
      <c r="G15" s="27"/>
      <c r="H15" s="27" t="s">
        <v>38</v>
      </c>
      <c r="I15" s="29">
        <v>1460</v>
      </c>
    </row>
    <row r="16" spans="1:9" ht="15.75" x14ac:dyDescent="0.25">
      <c r="A16" s="27">
        <v>7144</v>
      </c>
      <c r="B16" s="27"/>
      <c r="C16" s="27" t="s">
        <v>38</v>
      </c>
      <c r="D16" s="29">
        <v>1100</v>
      </c>
      <c r="E16" s="28"/>
      <c r="F16" s="27">
        <v>2311</v>
      </c>
      <c r="G16" s="27"/>
      <c r="H16" s="27" t="s">
        <v>38</v>
      </c>
      <c r="I16" s="29">
        <v>1460</v>
      </c>
    </row>
    <row r="17" spans="1:9" ht="15.75" x14ac:dyDescent="0.25">
      <c r="A17" s="27">
        <v>6008</v>
      </c>
      <c r="B17" s="27"/>
      <c r="C17" s="27" t="s">
        <v>38</v>
      </c>
      <c r="D17" s="29">
        <v>1100</v>
      </c>
      <c r="E17" s="28"/>
      <c r="F17" s="27" t="s">
        <v>51</v>
      </c>
      <c r="G17" s="27" t="s">
        <v>37</v>
      </c>
      <c r="H17" s="27" t="s">
        <v>38</v>
      </c>
      <c r="I17" s="29">
        <v>1460</v>
      </c>
    </row>
    <row r="18" spans="1:9" ht="15.75" x14ac:dyDescent="0.25">
      <c r="A18" s="27">
        <v>565</v>
      </c>
      <c r="B18" s="27"/>
      <c r="C18" s="27" t="s">
        <v>38</v>
      </c>
      <c r="D18" s="29">
        <v>1100</v>
      </c>
      <c r="E18" s="28"/>
      <c r="F18" s="27" t="s">
        <v>52</v>
      </c>
      <c r="G18" s="27"/>
      <c r="H18" s="27" t="s">
        <v>38</v>
      </c>
      <c r="I18" s="29">
        <v>1460</v>
      </c>
    </row>
    <row r="19" spans="1:9" ht="15.75" x14ac:dyDescent="0.25">
      <c r="A19" s="27">
        <v>604</v>
      </c>
      <c r="B19" s="27" t="s">
        <v>53</v>
      </c>
      <c r="C19" s="27" t="s">
        <v>38</v>
      </c>
      <c r="D19" s="29">
        <v>1100</v>
      </c>
      <c r="E19" s="28"/>
      <c r="F19" s="27" t="s">
        <v>54</v>
      </c>
      <c r="G19" s="27" t="s">
        <v>39</v>
      </c>
      <c r="H19" s="27" t="s">
        <v>38</v>
      </c>
      <c r="I19" s="29">
        <v>1460</v>
      </c>
    </row>
    <row r="20" spans="1:9" ht="15.75" x14ac:dyDescent="0.25">
      <c r="A20" s="27">
        <v>491</v>
      </c>
      <c r="B20" s="27"/>
      <c r="C20" s="27" t="s">
        <v>38</v>
      </c>
      <c r="D20" s="29">
        <v>1100</v>
      </c>
      <c r="E20" s="28"/>
      <c r="F20" s="27">
        <v>2307</v>
      </c>
      <c r="G20" s="27"/>
      <c r="H20" s="27" t="s">
        <v>38</v>
      </c>
      <c r="I20" s="29">
        <v>1460</v>
      </c>
    </row>
    <row r="21" spans="1:9" ht="15.75" x14ac:dyDescent="0.25">
      <c r="A21" s="27">
        <v>776</v>
      </c>
      <c r="B21" s="27"/>
      <c r="C21" s="27" t="s">
        <v>38</v>
      </c>
      <c r="D21" s="29">
        <v>1100</v>
      </c>
      <c r="E21" s="28"/>
      <c r="F21" s="27" t="s">
        <v>55</v>
      </c>
      <c r="G21" s="27"/>
      <c r="H21" s="27" t="s">
        <v>38</v>
      </c>
      <c r="I21" s="29">
        <v>1460</v>
      </c>
    </row>
    <row r="22" spans="1:9" ht="15.75" x14ac:dyDescent="0.25">
      <c r="A22" s="27">
        <v>6002</v>
      </c>
      <c r="B22" s="27" t="s">
        <v>56</v>
      </c>
      <c r="C22" s="27" t="s">
        <v>38</v>
      </c>
      <c r="D22" s="29">
        <v>1100</v>
      </c>
      <c r="E22" s="28"/>
      <c r="F22" s="27" t="s">
        <v>57</v>
      </c>
      <c r="G22" s="27"/>
      <c r="H22" s="27" t="s">
        <v>38</v>
      </c>
      <c r="I22" s="29">
        <v>1690</v>
      </c>
    </row>
    <row r="23" spans="1:9" ht="15.75" x14ac:dyDescent="0.25">
      <c r="A23" s="27">
        <v>6011</v>
      </c>
      <c r="B23" s="27"/>
      <c r="C23" s="27" t="s">
        <v>38</v>
      </c>
      <c r="D23" s="29">
        <v>1100</v>
      </c>
      <c r="E23" s="28"/>
      <c r="F23" s="27" t="s">
        <v>58</v>
      </c>
      <c r="G23" s="27"/>
      <c r="H23" s="27" t="s">
        <v>38</v>
      </c>
      <c r="I23" s="29">
        <v>1690</v>
      </c>
    </row>
    <row r="24" spans="1:9" ht="15.75" x14ac:dyDescent="0.25">
      <c r="A24" s="27">
        <v>303</v>
      </c>
      <c r="B24" s="27"/>
      <c r="C24" s="27" t="s">
        <v>38</v>
      </c>
      <c r="D24" s="29">
        <v>1100</v>
      </c>
      <c r="E24" s="28"/>
      <c r="F24" s="27" t="s">
        <v>59</v>
      </c>
      <c r="G24" s="27"/>
      <c r="H24" s="27" t="s">
        <v>38</v>
      </c>
      <c r="I24" s="29">
        <v>1690</v>
      </c>
    </row>
    <row r="25" spans="1:9" ht="15.75" x14ac:dyDescent="0.25">
      <c r="A25" s="27">
        <v>5032</v>
      </c>
      <c r="B25" s="27" t="s">
        <v>60</v>
      </c>
      <c r="C25" s="27" t="s">
        <v>38</v>
      </c>
      <c r="D25" s="29">
        <v>1100</v>
      </c>
      <c r="E25" s="28"/>
      <c r="F25" s="27" t="s">
        <v>61</v>
      </c>
      <c r="G25" s="27"/>
      <c r="H25" s="27" t="s">
        <v>38</v>
      </c>
      <c r="I25" s="29">
        <v>1690</v>
      </c>
    </row>
    <row r="26" spans="1:9" ht="15.75" x14ac:dyDescent="0.25">
      <c r="A26" s="27">
        <v>7162</v>
      </c>
      <c r="B26" s="27"/>
      <c r="C26" s="27" t="s">
        <v>38</v>
      </c>
      <c r="D26" s="29">
        <v>1100</v>
      </c>
      <c r="E26" s="28"/>
      <c r="F26" s="27">
        <v>6040006</v>
      </c>
      <c r="G26" s="27" t="s">
        <v>62</v>
      </c>
      <c r="H26" s="27" t="s">
        <v>38</v>
      </c>
      <c r="I26" s="29">
        <v>1690</v>
      </c>
    </row>
    <row r="27" spans="1:9" ht="15.75" x14ac:dyDescent="0.25">
      <c r="A27" s="27">
        <v>834</v>
      </c>
      <c r="B27" s="27" t="s">
        <v>63</v>
      </c>
      <c r="C27" s="27" t="s">
        <v>38</v>
      </c>
      <c r="D27" s="29">
        <v>1100</v>
      </c>
      <c r="E27" s="28"/>
      <c r="F27" s="27">
        <v>6060003</v>
      </c>
      <c r="G27" s="27" t="s">
        <v>64</v>
      </c>
      <c r="H27" s="27" t="s">
        <v>38</v>
      </c>
      <c r="I27" s="29">
        <v>1690</v>
      </c>
    </row>
    <row r="28" spans="1:9" ht="15.75" x14ac:dyDescent="0.25">
      <c r="A28" s="27">
        <v>8020</v>
      </c>
      <c r="B28" s="27" t="s">
        <v>65</v>
      </c>
      <c r="C28" s="27" t="s">
        <v>38</v>
      </c>
      <c r="D28" s="29">
        <v>1100</v>
      </c>
      <c r="E28" s="28"/>
      <c r="F28" s="27">
        <v>6040010</v>
      </c>
      <c r="G28" s="27" t="s">
        <v>66</v>
      </c>
      <c r="H28" s="27" t="s">
        <v>38</v>
      </c>
      <c r="I28" s="29">
        <v>1690</v>
      </c>
    </row>
    <row r="29" spans="1:9" ht="15.75" x14ac:dyDescent="0.25">
      <c r="A29" s="27">
        <v>168</v>
      </c>
      <c r="B29" s="27"/>
      <c r="C29" s="27" t="s">
        <v>38</v>
      </c>
      <c r="D29" s="29">
        <v>1100</v>
      </c>
      <c r="E29" s="28"/>
      <c r="F29" s="27">
        <v>6040015</v>
      </c>
      <c r="G29" s="27" t="s">
        <v>67</v>
      </c>
      <c r="H29" s="27" t="s">
        <v>38</v>
      </c>
      <c r="I29" s="29">
        <v>1690</v>
      </c>
    </row>
    <row r="30" spans="1:9" ht="15.75" x14ac:dyDescent="0.25">
      <c r="A30" s="27">
        <v>901</v>
      </c>
      <c r="B30" s="27" t="s">
        <v>68</v>
      </c>
      <c r="C30" s="27" t="s">
        <v>38</v>
      </c>
      <c r="D30" s="29">
        <v>1100</v>
      </c>
      <c r="E30" s="28"/>
      <c r="F30" s="27">
        <v>6040008</v>
      </c>
      <c r="G30" s="27" t="s">
        <v>69</v>
      </c>
      <c r="H30" s="27" t="s">
        <v>38</v>
      </c>
      <c r="I30" s="29">
        <v>1690</v>
      </c>
    </row>
    <row r="32" spans="1:9" x14ac:dyDescent="0.25">
      <c r="A32" s="30" t="s">
        <v>70</v>
      </c>
      <c r="B32" s="30"/>
      <c r="C32" s="30"/>
      <c r="D32" s="30"/>
      <c r="E32" s="30"/>
      <c r="F32" s="30"/>
      <c r="G32" s="30"/>
      <c r="H32" s="30"/>
      <c r="I32" s="30"/>
    </row>
    <row r="33" spans="1:9" x14ac:dyDescent="0.25">
      <c r="A33" s="30" t="s">
        <v>71</v>
      </c>
      <c r="B33" s="30"/>
      <c r="C33" s="30"/>
      <c r="D33" s="30"/>
      <c r="E33" s="30"/>
      <c r="F33" s="30"/>
      <c r="G33" s="30"/>
      <c r="H33" s="30"/>
      <c r="I33" s="30"/>
    </row>
    <row r="34" spans="1:9" x14ac:dyDescent="0.25">
      <c r="A34" s="30" t="s">
        <v>72</v>
      </c>
      <c r="B34" s="31"/>
      <c r="C34" s="31"/>
      <c r="D34" s="31"/>
      <c r="E34" s="31"/>
      <c r="F34" s="32"/>
      <c r="G34" s="501" t="s">
        <v>73</v>
      </c>
      <c r="H34" s="502"/>
      <c r="I34" s="503"/>
    </row>
    <row r="35" spans="1:9" x14ac:dyDescent="0.25">
      <c r="A35" s="33" t="s">
        <v>74</v>
      </c>
      <c r="B35" s="31"/>
      <c r="C35" s="31"/>
      <c r="D35" s="31"/>
      <c r="E35" s="31"/>
      <c r="F35" s="31"/>
      <c r="G35" s="34"/>
      <c r="H35" s="35" t="s">
        <v>75</v>
      </c>
      <c r="I35" s="35" t="s">
        <v>76</v>
      </c>
    </row>
    <row r="36" spans="1:9" x14ac:dyDescent="0.25">
      <c r="A36" s="33" t="s">
        <v>100</v>
      </c>
      <c r="E36" s="36"/>
      <c r="G36" s="37" t="s">
        <v>77</v>
      </c>
      <c r="H36" s="38">
        <v>0.35</v>
      </c>
      <c r="I36" s="38">
        <v>2</v>
      </c>
    </row>
    <row r="37" spans="1:9" x14ac:dyDescent="0.25">
      <c r="A37" s="33" t="s">
        <v>97</v>
      </c>
      <c r="B37" s="39"/>
      <c r="C37" s="39"/>
      <c r="D37" s="36"/>
      <c r="E37" s="40"/>
      <c r="F37" s="40"/>
      <c r="G37" s="37" t="s">
        <v>78</v>
      </c>
      <c r="H37" s="38">
        <v>0.3</v>
      </c>
      <c r="I37" s="38">
        <v>2.2999999999999998</v>
      </c>
    </row>
    <row r="38" spans="1:9" x14ac:dyDescent="0.25">
      <c r="A38" s="33" t="s">
        <v>101</v>
      </c>
      <c r="B38" s="41"/>
      <c r="C38" s="36"/>
      <c r="D38" s="42"/>
      <c r="E38" s="42"/>
      <c r="F38" s="42"/>
      <c r="G38" s="37" t="s">
        <v>79</v>
      </c>
      <c r="H38" s="38" t="s">
        <v>80</v>
      </c>
      <c r="I38" s="38">
        <v>4</v>
      </c>
    </row>
    <row r="39" spans="1:9" x14ac:dyDescent="0.25">
      <c r="A39" s="33" t="s">
        <v>102</v>
      </c>
      <c r="B39" s="41"/>
      <c r="C39" s="36"/>
      <c r="D39" s="42"/>
      <c r="E39" s="42"/>
      <c r="F39" s="42"/>
      <c r="G39" s="43"/>
      <c r="H39" s="44"/>
      <c r="I39" s="44"/>
    </row>
    <row r="40" spans="1:9" x14ac:dyDescent="0.25">
      <c r="A40" s="45" t="s">
        <v>103</v>
      </c>
      <c r="B40" s="41"/>
      <c r="C40" s="36"/>
      <c r="D40" s="42"/>
      <c r="E40" s="42"/>
      <c r="F40" s="42"/>
      <c r="G40" s="43"/>
      <c r="H40" s="44"/>
      <c r="I40" s="44"/>
    </row>
    <row r="41" spans="1:9" x14ac:dyDescent="0.25">
      <c r="B41" s="46"/>
      <c r="C41" s="36"/>
      <c r="D41" s="42"/>
      <c r="E41" s="42"/>
      <c r="F41" s="42"/>
    </row>
    <row r="42" spans="1:9" x14ac:dyDescent="0.25">
      <c r="A42" s="504" t="s">
        <v>81</v>
      </c>
      <c r="B42" s="504"/>
      <c r="C42" s="504"/>
      <c r="D42" s="504"/>
      <c r="E42" s="504"/>
      <c r="F42" s="504"/>
      <c r="G42" s="504"/>
      <c r="H42" s="504"/>
      <c r="I42" s="47"/>
    </row>
  </sheetData>
  <mergeCells count="4">
    <mergeCell ref="A1:I1"/>
    <mergeCell ref="A2:I2"/>
    <mergeCell ref="G34:I34"/>
    <mergeCell ref="A42:H42"/>
  </mergeCells>
  <pageMargins left="0.25" right="0.25" top="0.75" bottom="0.75" header="0.3" footer="0.3"/>
  <pageSetup paperSize="9" scale="74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222"/>
  <sheetViews>
    <sheetView zoomScale="110" zoomScaleNormal="110" workbookViewId="0">
      <selection activeCell="F199" sqref="F199"/>
    </sheetView>
  </sheetViews>
  <sheetFormatPr defaultRowHeight="15" x14ac:dyDescent="0.25"/>
  <cols>
    <col min="1" max="1" width="44.7109375" customWidth="1"/>
    <col min="2" max="2" width="11.7109375" customWidth="1"/>
    <col min="3" max="3" width="13.140625" customWidth="1"/>
    <col min="5" max="5" width="15.7109375" customWidth="1"/>
  </cols>
  <sheetData>
    <row r="1" spans="1:5" ht="18.75" x14ac:dyDescent="0.3">
      <c r="A1" s="506" t="s">
        <v>82</v>
      </c>
      <c r="B1" s="506"/>
      <c r="C1" s="506"/>
      <c r="D1" s="506"/>
      <c r="E1" s="506"/>
    </row>
    <row r="2" spans="1:5" ht="21" x14ac:dyDescent="0.35">
      <c r="A2" s="48"/>
      <c r="B2" s="48"/>
      <c r="C2" s="48"/>
      <c r="D2" s="48"/>
      <c r="E2" s="25"/>
    </row>
    <row r="3" spans="1:5" x14ac:dyDescent="0.25">
      <c r="A3" s="507" t="s">
        <v>409</v>
      </c>
      <c r="B3" s="508"/>
      <c r="C3" s="508"/>
      <c r="D3" s="508"/>
      <c r="E3" s="508"/>
    </row>
    <row r="4" spans="1:5" x14ac:dyDescent="0.25">
      <c r="A4" s="767" t="s">
        <v>220</v>
      </c>
      <c r="B4" s="768" t="s">
        <v>759</v>
      </c>
      <c r="C4" s="768" t="s">
        <v>36</v>
      </c>
      <c r="D4" s="496"/>
      <c r="E4" s="496"/>
    </row>
    <row r="5" spans="1:5" x14ac:dyDescent="0.25">
      <c r="A5" s="769" t="s">
        <v>568</v>
      </c>
      <c r="B5" s="49" t="s">
        <v>38</v>
      </c>
      <c r="C5" s="768">
        <v>700</v>
      </c>
    </row>
    <row r="6" spans="1:5" x14ac:dyDescent="0.25">
      <c r="A6" s="769" t="s">
        <v>569</v>
      </c>
      <c r="B6" s="49" t="s">
        <v>38</v>
      </c>
      <c r="C6" s="768">
        <v>700</v>
      </c>
    </row>
    <row r="7" spans="1:5" x14ac:dyDescent="0.25">
      <c r="A7" s="769" t="s">
        <v>570</v>
      </c>
      <c r="B7" s="49" t="s">
        <v>38</v>
      </c>
      <c r="C7" s="768">
        <v>850</v>
      </c>
    </row>
    <row r="8" spans="1:5" x14ac:dyDescent="0.25">
      <c r="A8" s="769" t="s">
        <v>571</v>
      </c>
      <c r="B8" s="49" t="s">
        <v>38</v>
      </c>
      <c r="C8" s="768">
        <v>850</v>
      </c>
    </row>
    <row r="9" spans="1:5" x14ac:dyDescent="0.25">
      <c r="A9" s="769" t="s">
        <v>572</v>
      </c>
      <c r="B9" s="49" t="s">
        <v>38</v>
      </c>
      <c r="C9" s="768">
        <v>850</v>
      </c>
    </row>
    <row r="10" spans="1:5" x14ac:dyDescent="0.25">
      <c r="A10" s="769" t="s">
        <v>573</v>
      </c>
      <c r="B10" s="49" t="s">
        <v>38</v>
      </c>
      <c r="C10" s="768">
        <v>850</v>
      </c>
    </row>
    <row r="11" spans="1:5" x14ac:dyDescent="0.25">
      <c r="A11" s="769" t="s">
        <v>574</v>
      </c>
      <c r="B11" s="49" t="s">
        <v>38</v>
      </c>
      <c r="C11" s="768">
        <v>850</v>
      </c>
    </row>
    <row r="12" spans="1:5" x14ac:dyDescent="0.25">
      <c r="A12" s="769" t="s">
        <v>575</v>
      </c>
      <c r="B12" s="49" t="s">
        <v>38</v>
      </c>
      <c r="C12" s="768">
        <v>850</v>
      </c>
    </row>
    <row r="13" spans="1:5" x14ac:dyDescent="0.25">
      <c r="A13" s="769" t="s">
        <v>576</v>
      </c>
      <c r="B13" s="49" t="s">
        <v>38</v>
      </c>
      <c r="C13" s="768">
        <v>850</v>
      </c>
    </row>
    <row r="14" spans="1:5" x14ac:dyDescent="0.25">
      <c r="A14" s="769" t="s">
        <v>577</v>
      </c>
      <c r="B14" s="49" t="s">
        <v>38</v>
      </c>
      <c r="C14" s="768">
        <v>850</v>
      </c>
    </row>
    <row r="15" spans="1:5" x14ac:dyDescent="0.25">
      <c r="A15" s="769" t="s">
        <v>578</v>
      </c>
      <c r="B15" s="49" t="s">
        <v>38</v>
      </c>
      <c r="C15" s="768">
        <v>850</v>
      </c>
    </row>
    <row r="16" spans="1:5" x14ac:dyDescent="0.25">
      <c r="A16" s="769" t="s">
        <v>579</v>
      </c>
      <c r="B16" s="49" t="s">
        <v>38</v>
      </c>
      <c r="C16" s="768">
        <v>850</v>
      </c>
    </row>
    <row r="17" spans="1:3" x14ac:dyDescent="0.25">
      <c r="A17" s="769" t="s">
        <v>580</v>
      </c>
      <c r="B17" s="49" t="s">
        <v>38</v>
      </c>
      <c r="C17" s="768">
        <v>850</v>
      </c>
    </row>
    <row r="18" spans="1:3" x14ac:dyDescent="0.25">
      <c r="A18" s="769" t="s">
        <v>581</v>
      </c>
      <c r="B18" s="49" t="s">
        <v>38</v>
      </c>
      <c r="C18" s="768">
        <v>850</v>
      </c>
    </row>
    <row r="19" spans="1:3" x14ac:dyDescent="0.25">
      <c r="A19" s="769" t="s">
        <v>582</v>
      </c>
      <c r="B19" s="49" t="s">
        <v>38</v>
      </c>
      <c r="C19" s="768">
        <v>850</v>
      </c>
    </row>
    <row r="20" spans="1:3" x14ac:dyDescent="0.25">
      <c r="A20" s="769" t="s">
        <v>583</v>
      </c>
      <c r="B20" s="49" t="s">
        <v>38</v>
      </c>
      <c r="C20" s="768">
        <v>850</v>
      </c>
    </row>
    <row r="21" spans="1:3" x14ac:dyDescent="0.25">
      <c r="A21" s="769" t="s">
        <v>584</v>
      </c>
      <c r="B21" s="49" t="s">
        <v>38</v>
      </c>
      <c r="C21" s="768">
        <v>850</v>
      </c>
    </row>
    <row r="22" spans="1:3" x14ac:dyDescent="0.25">
      <c r="A22" s="769" t="s">
        <v>585</v>
      </c>
      <c r="B22" s="49" t="s">
        <v>38</v>
      </c>
      <c r="C22" s="768">
        <v>670</v>
      </c>
    </row>
    <row r="23" spans="1:3" x14ac:dyDescent="0.25">
      <c r="A23" s="769" t="s">
        <v>586</v>
      </c>
      <c r="B23" s="49" t="s">
        <v>38</v>
      </c>
      <c r="C23" s="768">
        <v>670</v>
      </c>
    </row>
    <row r="24" spans="1:3" x14ac:dyDescent="0.25">
      <c r="A24" s="769" t="s">
        <v>587</v>
      </c>
      <c r="B24" s="49" t="s">
        <v>38</v>
      </c>
      <c r="C24" s="768">
        <v>670</v>
      </c>
    </row>
    <row r="25" spans="1:3" x14ac:dyDescent="0.25">
      <c r="A25" s="769" t="s">
        <v>588</v>
      </c>
      <c r="B25" s="49" t="s">
        <v>38</v>
      </c>
      <c r="C25" s="768">
        <v>1300</v>
      </c>
    </row>
    <row r="26" spans="1:3" x14ac:dyDescent="0.25">
      <c r="A26" s="769" t="s">
        <v>589</v>
      </c>
      <c r="B26" s="49" t="s">
        <v>38</v>
      </c>
      <c r="C26" s="768">
        <v>1300</v>
      </c>
    </row>
    <row r="27" spans="1:3" x14ac:dyDescent="0.25">
      <c r="A27" s="769" t="s">
        <v>590</v>
      </c>
      <c r="B27" s="49" t="s">
        <v>38</v>
      </c>
      <c r="C27" s="768">
        <v>1300</v>
      </c>
    </row>
    <row r="28" spans="1:3" x14ac:dyDescent="0.25">
      <c r="A28" s="769" t="s">
        <v>591</v>
      </c>
      <c r="B28" s="49" t="s">
        <v>38</v>
      </c>
      <c r="C28" s="768">
        <v>660</v>
      </c>
    </row>
    <row r="29" spans="1:3" x14ac:dyDescent="0.25">
      <c r="A29" s="769" t="s">
        <v>592</v>
      </c>
      <c r="B29" s="49" t="s">
        <v>38</v>
      </c>
      <c r="C29" s="768">
        <v>660</v>
      </c>
    </row>
    <row r="30" spans="1:3" x14ac:dyDescent="0.25">
      <c r="A30" s="769" t="s">
        <v>593</v>
      </c>
      <c r="B30" s="49" t="s">
        <v>38</v>
      </c>
      <c r="C30" s="768">
        <v>660</v>
      </c>
    </row>
    <row r="31" spans="1:3" x14ac:dyDescent="0.25">
      <c r="A31" s="769" t="s">
        <v>594</v>
      </c>
      <c r="B31" s="49" t="s">
        <v>38</v>
      </c>
      <c r="C31" s="768">
        <v>660</v>
      </c>
    </row>
    <row r="32" spans="1:3" x14ac:dyDescent="0.25">
      <c r="A32" s="769" t="s">
        <v>595</v>
      </c>
      <c r="B32" s="49" t="s">
        <v>38</v>
      </c>
      <c r="C32" s="768">
        <v>660</v>
      </c>
    </row>
    <row r="33" spans="1:3" x14ac:dyDescent="0.25">
      <c r="A33" s="769" t="s">
        <v>596</v>
      </c>
      <c r="B33" s="49" t="s">
        <v>38</v>
      </c>
      <c r="C33" s="768">
        <v>660</v>
      </c>
    </row>
    <row r="34" spans="1:3" x14ac:dyDescent="0.25">
      <c r="A34" s="769" t="s">
        <v>597</v>
      </c>
      <c r="B34" s="49" t="s">
        <v>38</v>
      </c>
      <c r="C34" s="768">
        <v>660</v>
      </c>
    </row>
    <row r="35" spans="1:3" x14ac:dyDescent="0.25">
      <c r="A35" s="769" t="s">
        <v>598</v>
      </c>
      <c r="B35" s="49" t="s">
        <v>38</v>
      </c>
      <c r="C35" s="768">
        <v>660</v>
      </c>
    </row>
    <row r="36" spans="1:3" x14ac:dyDescent="0.25">
      <c r="A36" s="769" t="s">
        <v>599</v>
      </c>
      <c r="B36" s="49" t="s">
        <v>38</v>
      </c>
      <c r="C36" s="768">
        <v>660</v>
      </c>
    </row>
    <row r="37" spans="1:3" x14ac:dyDescent="0.25">
      <c r="A37" s="769" t="s">
        <v>600</v>
      </c>
      <c r="B37" s="49" t="s">
        <v>38</v>
      </c>
      <c r="C37" s="768">
        <v>660</v>
      </c>
    </row>
    <row r="38" spans="1:3" x14ac:dyDescent="0.25">
      <c r="A38" s="769" t="s">
        <v>601</v>
      </c>
      <c r="B38" s="49" t="s">
        <v>38</v>
      </c>
      <c r="C38" s="768">
        <v>660</v>
      </c>
    </row>
    <row r="39" spans="1:3" x14ac:dyDescent="0.25">
      <c r="A39" s="769" t="s">
        <v>602</v>
      </c>
      <c r="B39" s="49" t="s">
        <v>38</v>
      </c>
      <c r="C39" s="768">
        <v>660</v>
      </c>
    </row>
    <row r="40" spans="1:3" x14ac:dyDescent="0.25">
      <c r="A40" s="769" t="s">
        <v>603</v>
      </c>
      <c r="B40" s="49" t="s">
        <v>38</v>
      </c>
      <c r="C40" s="768">
        <v>660</v>
      </c>
    </row>
    <row r="41" spans="1:3" x14ac:dyDescent="0.25">
      <c r="A41" s="769" t="s">
        <v>604</v>
      </c>
      <c r="B41" s="49" t="s">
        <v>38</v>
      </c>
      <c r="C41" s="768">
        <v>660</v>
      </c>
    </row>
    <row r="42" spans="1:3" x14ac:dyDescent="0.25">
      <c r="A42" s="769" t="s">
        <v>605</v>
      </c>
      <c r="B42" s="49" t="s">
        <v>38</v>
      </c>
      <c r="C42" s="768">
        <v>670</v>
      </c>
    </row>
    <row r="43" spans="1:3" x14ac:dyDescent="0.25">
      <c r="A43" s="769" t="s">
        <v>606</v>
      </c>
      <c r="B43" s="49" t="s">
        <v>38</v>
      </c>
      <c r="C43" s="768">
        <v>670</v>
      </c>
    </row>
    <row r="44" spans="1:3" x14ac:dyDescent="0.25">
      <c r="A44" s="769" t="s">
        <v>607</v>
      </c>
      <c r="B44" s="49" t="s">
        <v>38</v>
      </c>
      <c r="C44" s="768">
        <v>670</v>
      </c>
    </row>
    <row r="45" spans="1:3" x14ac:dyDescent="0.25">
      <c r="A45" s="769" t="s">
        <v>608</v>
      </c>
      <c r="B45" s="49" t="s">
        <v>38</v>
      </c>
      <c r="C45" s="768">
        <v>670</v>
      </c>
    </row>
    <row r="46" spans="1:3" x14ac:dyDescent="0.25">
      <c r="A46" s="769" t="s">
        <v>609</v>
      </c>
      <c r="B46" s="49" t="s">
        <v>38</v>
      </c>
      <c r="C46" s="768">
        <v>660</v>
      </c>
    </row>
    <row r="47" spans="1:3" x14ac:dyDescent="0.25">
      <c r="A47" s="769" t="s">
        <v>610</v>
      </c>
      <c r="B47" s="49" t="s">
        <v>38</v>
      </c>
      <c r="C47" s="768">
        <v>660</v>
      </c>
    </row>
    <row r="48" spans="1:3" x14ac:dyDescent="0.25">
      <c r="A48" s="769" t="s">
        <v>611</v>
      </c>
      <c r="B48" s="49" t="s">
        <v>38</v>
      </c>
      <c r="C48" s="768">
        <v>660</v>
      </c>
    </row>
    <row r="49" spans="1:3" x14ac:dyDescent="0.25">
      <c r="A49" s="769" t="s">
        <v>612</v>
      </c>
      <c r="B49" s="49" t="s">
        <v>38</v>
      </c>
      <c r="C49" s="768">
        <v>660</v>
      </c>
    </row>
    <row r="50" spans="1:3" x14ac:dyDescent="0.25">
      <c r="A50" s="769" t="s">
        <v>613</v>
      </c>
      <c r="B50" s="49" t="s">
        <v>38</v>
      </c>
      <c r="C50" s="768">
        <v>660</v>
      </c>
    </row>
    <row r="51" spans="1:3" x14ac:dyDescent="0.25">
      <c r="A51" s="769" t="s">
        <v>614</v>
      </c>
      <c r="B51" s="49" t="s">
        <v>38</v>
      </c>
      <c r="C51" s="768">
        <v>660</v>
      </c>
    </row>
    <row r="52" spans="1:3" x14ac:dyDescent="0.25">
      <c r="A52" s="769" t="s">
        <v>615</v>
      </c>
      <c r="B52" s="49" t="s">
        <v>38</v>
      </c>
      <c r="C52" s="768">
        <v>660</v>
      </c>
    </row>
    <row r="53" spans="1:3" x14ac:dyDescent="0.25">
      <c r="A53" s="769" t="s">
        <v>616</v>
      </c>
      <c r="B53" s="49" t="s">
        <v>38</v>
      </c>
      <c r="C53" s="768">
        <v>660</v>
      </c>
    </row>
    <row r="54" spans="1:3" x14ac:dyDescent="0.25">
      <c r="A54" s="769" t="s">
        <v>617</v>
      </c>
      <c r="B54" s="49" t="s">
        <v>38</v>
      </c>
      <c r="C54" s="768">
        <v>660</v>
      </c>
    </row>
    <row r="55" spans="1:3" x14ac:dyDescent="0.25">
      <c r="A55" s="769" t="s">
        <v>618</v>
      </c>
      <c r="B55" s="49" t="s">
        <v>38</v>
      </c>
      <c r="C55" s="768">
        <v>660</v>
      </c>
    </row>
    <row r="56" spans="1:3" x14ac:dyDescent="0.25">
      <c r="A56" s="769" t="s">
        <v>619</v>
      </c>
      <c r="B56" s="49" t="s">
        <v>38</v>
      </c>
      <c r="C56" s="768">
        <v>660</v>
      </c>
    </row>
    <row r="57" spans="1:3" x14ac:dyDescent="0.25">
      <c r="A57" s="769" t="s">
        <v>620</v>
      </c>
      <c r="B57" s="49" t="s">
        <v>38</v>
      </c>
      <c r="C57" s="768">
        <v>660</v>
      </c>
    </row>
    <row r="58" spans="1:3" x14ac:dyDescent="0.25">
      <c r="A58" s="769" t="s">
        <v>621</v>
      </c>
      <c r="B58" s="49" t="s">
        <v>38</v>
      </c>
      <c r="C58" s="768">
        <v>660</v>
      </c>
    </row>
    <row r="59" spans="1:3" x14ac:dyDescent="0.25">
      <c r="A59" s="769" t="s">
        <v>622</v>
      </c>
      <c r="B59" s="49" t="s">
        <v>38</v>
      </c>
      <c r="C59" s="768">
        <v>690</v>
      </c>
    </row>
    <row r="60" spans="1:3" x14ac:dyDescent="0.25">
      <c r="A60" s="769" t="s">
        <v>623</v>
      </c>
      <c r="B60" s="49" t="s">
        <v>38</v>
      </c>
      <c r="C60" s="768">
        <v>690</v>
      </c>
    </row>
    <row r="61" spans="1:3" x14ac:dyDescent="0.25">
      <c r="A61" s="769" t="s">
        <v>624</v>
      </c>
      <c r="B61" s="49" t="s">
        <v>38</v>
      </c>
      <c r="C61" s="768">
        <v>690</v>
      </c>
    </row>
    <row r="62" spans="1:3" x14ac:dyDescent="0.25">
      <c r="A62" s="769" t="s">
        <v>625</v>
      </c>
      <c r="B62" s="49" t="s">
        <v>38</v>
      </c>
      <c r="C62" s="768">
        <v>690</v>
      </c>
    </row>
    <row r="63" spans="1:3" x14ac:dyDescent="0.25">
      <c r="A63" s="769" t="s">
        <v>626</v>
      </c>
      <c r="B63" s="49" t="s">
        <v>38</v>
      </c>
      <c r="C63" s="768">
        <v>650</v>
      </c>
    </row>
    <row r="64" spans="1:3" x14ac:dyDescent="0.25">
      <c r="A64" s="769" t="s">
        <v>627</v>
      </c>
      <c r="B64" s="49" t="s">
        <v>38</v>
      </c>
      <c r="C64" s="768">
        <v>650</v>
      </c>
    </row>
    <row r="65" spans="1:3" x14ac:dyDescent="0.25">
      <c r="A65" s="769" t="s">
        <v>628</v>
      </c>
      <c r="B65" s="49" t="s">
        <v>38</v>
      </c>
      <c r="C65" s="768">
        <v>650</v>
      </c>
    </row>
    <row r="66" spans="1:3" x14ac:dyDescent="0.25">
      <c r="A66" s="769" t="s">
        <v>629</v>
      </c>
      <c r="B66" s="49" t="s">
        <v>38</v>
      </c>
      <c r="C66" s="768">
        <v>650</v>
      </c>
    </row>
    <row r="67" spans="1:3" x14ac:dyDescent="0.25">
      <c r="A67" s="769" t="s">
        <v>630</v>
      </c>
      <c r="B67" s="49" t="s">
        <v>38</v>
      </c>
      <c r="C67" s="768">
        <v>650</v>
      </c>
    </row>
    <row r="68" spans="1:3" x14ac:dyDescent="0.25">
      <c r="A68" s="769" t="s">
        <v>631</v>
      </c>
      <c r="B68" s="49" t="s">
        <v>38</v>
      </c>
      <c r="C68" s="768">
        <v>690</v>
      </c>
    </row>
    <row r="69" spans="1:3" x14ac:dyDescent="0.25">
      <c r="A69" s="769" t="s">
        <v>632</v>
      </c>
      <c r="B69" s="49" t="s">
        <v>38</v>
      </c>
      <c r="C69" s="768">
        <v>690</v>
      </c>
    </row>
    <row r="70" spans="1:3" x14ac:dyDescent="0.25">
      <c r="A70" s="769" t="s">
        <v>633</v>
      </c>
      <c r="B70" s="49" t="s">
        <v>38</v>
      </c>
      <c r="C70" s="768">
        <v>690</v>
      </c>
    </row>
    <row r="71" spans="1:3" x14ac:dyDescent="0.25">
      <c r="A71" s="769" t="s">
        <v>634</v>
      </c>
      <c r="B71" s="49" t="s">
        <v>38</v>
      </c>
      <c r="C71" s="768">
        <v>655</v>
      </c>
    </row>
    <row r="72" spans="1:3" x14ac:dyDescent="0.25">
      <c r="A72" s="769" t="s">
        <v>635</v>
      </c>
      <c r="B72" s="49" t="s">
        <v>38</v>
      </c>
      <c r="C72" s="768">
        <v>655</v>
      </c>
    </row>
    <row r="73" spans="1:3" x14ac:dyDescent="0.25">
      <c r="A73" s="769" t="s">
        <v>636</v>
      </c>
      <c r="B73" s="49" t="s">
        <v>38</v>
      </c>
      <c r="C73" s="768">
        <v>655</v>
      </c>
    </row>
    <row r="74" spans="1:3" x14ac:dyDescent="0.25">
      <c r="A74" s="769" t="s">
        <v>637</v>
      </c>
      <c r="B74" s="49" t="s">
        <v>38</v>
      </c>
      <c r="C74" s="768">
        <v>655</v>
      </c>
    </row>
    <row r="75" spans="1:3" x14ac:dyDescent="0.25">
      <c r="A75" s="769" t="s">
        <v>638</v>
      </c>
      <c r="B75" s="49" t="s">
        <v>38</v>
      </c>
      <c r="C75" s="768">
        <v>655</v>
      </c>
    </row>
    <row r="76" spans="1:3" x14ac:dyDescent="0.25">
      <c r="A76" s="769" t="s">
        <v>639</v>
      </c>
      <c r="B76" s="49" t="s">
        <v>38</v>
      </c>
      <c r="C76" s="768">
        <v>655</v>
      </c>
    </row>
    <row r="77" spans="1:3" x14ac:dyDescent="0.25">
      <c r="A77" s="769" t="s">
        <v>640</v>
      </c>
      <c r="B77" s="49" t="s">
        <v>38</v>
      </c>
      <c r="C77" s="768">
        <v>655</v>
      </c>
    </row>
    <row r="78" spans="1:3" x14ac:dyDescent="0.25">
      <c r="A78" s="769" t="s">
        <v>641</v>
      </c>
      <c r="B78" s="49" t="s">
        <v>38</v>
      </c>
      <c r="C78" s="768">
        <v>655</v>
      </c>
    </row>
    <row r="79" spans="1:3" x14ac:dyDescent="0.25">
      <c r="A79" s="769" t="s">
        <v>642</v>
      </c>
      <c r="B79" s="49" t="s">
        <v>38</v>
      </c>
      <c r="C79" s="768">
        <v>655</v>
      </c>
    </row>
    <row r="80" spans="1:3" x14ac:dyDescent="0.25">
      <c r="A80" s="769" t="s">
        <v>643</v>
      </c>
      <c r="B80" s="49" t="s">
        <v>38</v>
      </c>
      <c r="C80" s="768">
        <v>1300</v>
      </c>
    </row>
    <row r="81" spans="1:3" x14ac:dyDescent="0.25">
      <c r="A81" s="769" t="s">
        <v>644</v>
      </c>
      <c r="B81" s="49" t="s">
        <v>38</v>
      </c>
      <c r="C81" s="768">
        <v>1300</v>
      </c>
    </row>
    <row r="82" spans="1:3" x14ac:dyDescent="0.25">
      <c r="A82" s="769" t="s">
        <v>645</v>
      </c>
      <c r="B82" s="49" t="s">
        <v>38</v>
      </c>
      <c r="C82" s="768">
        <v>1300</v>
      </c>
    </row>
    <row r="83" spans="1:3" x14ac:dyDescent="0.25">
      <c r="A83" s="769" t="s">
        <v>646</v>
      </c>
      <c r="B83" s="49" t="s">
        <v>38</v>
      </c>
      <c r="C83" s="768">
        <v>1300</v>
      </c>
    </row>
    <row r="84" spans="1:3" x14ac:dyDescent="0.25">
      <c r="A84" s="769" t="s">
        <v>647</v>
      </c>
      <c r="B84" s="49" t="s">
        <v>38</v>
      </c>
      <c r="C84" s="768">
        <v>790</v>
      </c>
    </row>
    <row r="85" spans="1:3" x14ac:dyDescent="0.25">
      <c r="A85" s="769" t="s">
        <v>648</v>
      </c>
      <c r="B85" s="49" t="s">
        <v>38</v>
      </c>
      <c r="C85" s="768">
        <v>790</v>
      </c>
    </row>
    <row r="86" spans="1:3" x14ac:dyDescent="0.25">
      <c r="A86" s="769" t="s">
        <v>649</v>
      </c>
      <c r="B86" s="49" t="s">
        <v>38</v>
      </c>
      <c r="C86" s="768">
        <v>790</v>
      </c>
    </row>
    <row r="87" spans="1:3" x14ac:dyDescent="0.25">
      <c r="A87" s="769" t="s">
        <v>650</v>
      </c>
      <c r="B87" s="49" t="s">
        <v>38</v>
      </c>
      <c r="C87" s="768">
        <v>625</v>
      </c>
    </row>
    <row r="88" spans="1:3" x14ac:dyDescent="0.25">
      <c r="A88" s="769" t="s">
        <v>651</v>
      </c>
      <c r="B88" s="49" t="s">
        <v>38</v>
      </c>
      <c r="C88" s="768">
        <v>625</v>
      </c>
    </row>
    <row r="89" spans="1:3" x14ac:dyDescent="0.25">
      <c r="A89" s="769" t="s">
        <v>652</v>
      </c>
      <c r="B89" s="49" t="s">
        <v>38</v>
      </c>
      <c r="C89" s="768">
        <v>625</v>
      </c>
    </row>
    <row r="90" spans="1:3" x14ac:dyDescent="0.25">
      <c r="A90" s="769" t="s">
        <v>653</v>
      </c>
      <c r="B90" s="49" t="s">
        <v>38</v>
      </c>
      <c r="C90" s="768">
        <v>860</v>
      </c>
    </row>
    <row r="91" spans="1:3" x14ac:dyDescent="0.25">
      <c r="A91" s="769" t="s">
        <v>654</v>
      </c>
      <c r="B91" s="49" t="s">
        <v>38</v>
      </c>
      <c r="C91" s="768">
        <v>860</v>
      </c>
    </row>
    <row r="92" spans="1:3" x14ac:dyDescent="0.25">
      <c r="A92" s="769" t="s">
        <v>655</v>
      </c>
      <c r="B92" s="49" t="s">
        <v>38</v>
      </c>
      <c r="C92" s="768">
        <v>860</v>
      </c>
    </row>
    <row r="93" spans="1:3" x14ac:dyDescent="0.25">
      <c r="A93" s="769" t="s">
        <v>656</v>
      </c>
      <c r="B93" s="49" t="s">
        <v>38</v>
      </c>
      <c r="C93" s="768">
        <v>860</v>
      </c>
    </row>
    <row r="94" spans="1:3" x14ac:dyDescent="0.25">
      <c r="A94" s="769" t="s">
        <v>657</v>
      </c>
      <c r="B94" s="49" t="s">
        <v>38</v>
      </c>
      <c r="C94" s="768">
        <v>860</v>
      </c>
    </row>
    <row r="95" spans="1:3" x14ac:dyDescent="0.25">
      <c r="A95" s="769" t="s">
        <v>658</v>
      </c>
      <c r="B95" s="49" t="s">
        <v>38</v>
      </c>
      <c r="C95" s="768">
        <v>550</v>
      </c>
    </row>
    <row r="96" spans="1:3" x14ac:dyDescent="0.25">
      <c r="A96" s="769" t="s">
        <v>659</v>
      </c>
      <c r="B96" s="49" t="s">
        <v>38</v>
      </c>
      <c r="C96" s="768">
        <v>550</v>
      </c>
    </row>
    <row r="97" spans="1:3" x14ac:dyDescent="0.25">
      <c r="A97" s="769" t="s">
        <v>660</v>
      </c>
      <c r="B97" s="49" t="s">
        <v>38</v>
      </c>
      <c r="C97" s="768">
        <v>550</v>
      </c>
    </row>
    <row r="98" spans="1:3" x14ac:dyDescent="0.25">
      <c r="A98" s="769" t="s">
        <v>661</v>
      </c>
      <c r="B98" s="49" t="s">
        <v>38</v>
      </c>
      <c r="C98" s="768">
        <v>550</v>
      </c>
    </row>
    <row r="99" spans="1:3" x14ac:dyDescent="0.25">
      <c r="A99" s="769" t="s">
        <v>662</v>
      </c>
      <c r="B99" s="49" t="s">
        <v>38</v>
      </c>
      <c r="C99" s="768">
        <v>550</v>
      </c>
    </row>
    <row r="100" spans="1:3" x14ac:dyDescent="0.25">
      <c r="A100" s="769" t="s">
        <v>663</v>
      </c>
      <c r="B100" s="49" t="s">
        <v>38</v>
      </c>
      <c r="C100" s="768">
        <v>550</v>
      </c>
    </row>
    <row r="101" spans="1:3" x14ac:dyDescent="0.25">
      <c r="A101" s="769" t="s">
        <v>664</v>
      </c>
      <c r="B101" s="49" t="s">
        <v>38</v>
      </c>
      <c r="C101" s="768">
        <v>550</v>
      </c>
    </row>
    <row r="102" spans="1:3" x14ac:dyDescent="0.25">
      <c r="A102" s="769" t="s">
        <v>665</v>
      </c>
      <c r="B102" s="49" t="s">
        <v>38</v>
      </c>
      <c r="C102" s="768">
        <v>550</v>
      </c>
    </row>
    <row r="103" spans="1:3" x14ac:dyDescent="0.25">
      <c r="A103" s="769" t="s">
        <v>666</v>
      </c>
      <c r="B103" s="49" t="s">
        <v>38</v>
      </c>
      <c r="C103" s="768">
        <v>550</v>
      </c>
    </row>
    <row r="104" spans="1:3" x14ac:dyDescent="0.25">
      <c r="A104" s="769" t="s">
        <v>667</v>
      </c>
      <c r="B104" s="49" t="s">
        <v>38</v>
      </c>
      <c r="C104" s="768">
        <v>550</v>
      </c>
    </row>
    <row r="105" spans="1:3" x14ac:dyDescent="0.25">
      <c r="A105" s="769" t="s">
        <v>668</v>
      </c>
      <c r="B105" s="49" t="s">
        <v>38</v>
      </c>
      <c r="C105" s="768">
        <v>550</v>
      </c>
    </row>
    <row r="106" spans="1:3" x14ac:dyDescent="0.25">
      <c r="A106" s="769" t="s">
        <v>669</v>
      </c>
      <c r="B106" s="49" t="s">
        <v>38</v>
      </c>
      <c r="C106" s="768">
        <v>550</v>
      </c>
    </row>
    <row r="107" spans="1:3" x14ac:dyDescent="0.25">
      <c r="A107" s="769" t="s">
        <v>670</v>
      </c>
      <c r="B107" s="49" t="s">
        <v>38</v>
      </c>
      <c r="C107" s="768">
        <v>550</v>
      </c>
    </row>
    <row r="108" spans="1:3" x14ac:dyDescent="0.25">
      <c r="A108" s="769" t="s">
        <v>671</v>
      </c>
      <c r="B108" s="49" t="s">
        <v>38</v>
      </c>
      <c r="C108" s="768">
        <v>550</v>
      </c>
    </row>
    <row r="109" spans="1:3" x14ac:dyDescent="0.25">
      <c r="A109" s="769" t="s">
        <v>672</v>
      </c>
      <c r="B109" s="49" t="s">
        <v>38</v>
      </c>
      <c r="C109" s="768">
        <v>550</v>
      </c>
    </row>
    <row r="110" spans="1:3" x14ac:dyDescent="0.25">
      <c r="A110" s="769" t="s">
        <v>673</v>
      </c>
      <c r="B110" s="49" t="s">
        <v>38</v>
      </c>
      <c r="C110" s="768">
        <v>550</v>
      </c>
    </row>
    <row r="111" spans="1:3" x14ac:dyDescent="0.25">
      <c r="A111" s="769" t="s">
        <v>674</v>
      </c>
      <c r="B111" s="49" t="s">
        <v>38</v>
      </c>
      <c r="C111" s="768">
        <v>550</v>
      </c>
    </row>
    <row r="112" spans="1:3" x14ac:dyDescent="0.25">
      <c r="A112" s="769" t="s">
        <v>675</v>
      </c>
      <c r="B112" s="49" t="s">
        <v>38</v>
      </c>
      <c r="C112" s="768">
        <v>550</v>
      </c>
    </row>
    <row r="113" spans="1:3" x14ac:dyDescent="0.25">
      <c r="A113" s="769" t="s">
        <v>676</v>
      </c>
      <c r="B113" s="49" t="s">
        <v>38</v>
      </c>
      <c r="C113" s="768">
        <v>550</v>
      </c>
    </row>
    <row r="114" spans="1:3" x14ac:dyDescent="0.25">
      <c r="A114" s="769" t="s">
        <v>677</v>
      </c>
      <c r="B114" s="49" t="s">
        <v>38</v>
      </c>
      <c r="C114" s="768">
        <v>550</v>
      </c>
    </row>
    <row r="115" spans="1:3" x14ac:dyDescent="0.25">
      <c r="A115" s="769" t="s">
        <v>678</v>
      </c>
      <c r="B115" s="49" t="s">
        <v>38</v>
      </c>
      <c r="C115" s="768">
        <v>550</v>
      </c>
    </row>
    <row r="116" spans="1:3" x14ac:dyDescent="0.25">
      <c r="A116" s="769" t="s">
        <v>679</v>
      </c>
      <c r="B116" s="49" t="s">
        <v>38</v>
      </c>
      <c r="C116" s="768">
        <v>550</v>
      </c>
    </row>
    <row r="117" spans="1:3" x14ac:dyDescent="0.25">
      <c r="A117" s="769" t="s">
        <v>680</v>
      </c>
      <c r="B117" s="49" t="s">
        <v>38</v>
      </c>
      <c r="C117" s="768">
        <v>550</v>
      </c>
    </row>
    <row r="118" spans="1:3" x14ac:dyDescent="0.25">
      <c r="A118" s="769" t="s">
        <v>681</v>
      </c>
      <c r="B118" s="49" t="s">
        <v>38</v>
      </c>
      <c r="C118" s="768">
        <v>550</v>
      </c>
    </row>
    <row r="119" spans="1:3" x14ac:dyDescent="0.25">
      <c r="A119" s="769" t="s">
        <v>682</v>
      </c>
      <c r="B119" s="49" t="s">
        <v>38</v>
      </c>
      <c r="C119" s="768">
        <v>550</v>
      </c>
    </row>
    <row r="120" spans="1:3" x14ac:dyDescent="0.25">
      <c r="A120" s="769" t="s">
        <v>683</v>
      </c>
      <c r="B120" s="49" t="s">
        <v>38</v>
      </c>
      <c r="C120" s="768">
        <v>550</v>
      </c>
    </row>
    <row r="121" spans="1:3" x14ac:dyDescent="0.25">
      <c r="A121" s="769" t="s">
        <v>684</v>
      </c>
      <c r="B121" s="49" t="s">
        <v>38</v>
      </c>
      <c r="C121" s="768">
        <v>690</v>
      </c>
    </row>
    <row r="122" spans="1:3" x14ac:dyDescent="0.25">
      <c r="A122" s="769" t="s">
        <v>685</v>
      </c>
      <c r="B122" s="49" t="s">
        <v>38</v>
      </c>
      <c r="C122" s="768">
        <v>580</v>
      </c>
    </row>
    <row r="123" spans="1:3" x14ac:dyDescent="0.25">
      <c r="A123" s="769" t="s">
        <v>686</v>
      </c>
      <c r="B123" s="49" t="s">
        <v>38</v>
      </c>
      <c r="C123" s="768">
        <v>580</v>
      </c>
    </row>
    <row r="124" spans="1:3" x14ac:dyDescent="0.25">
      <c r="A124" s="769" t="s">
        <v>687</v>
      </c>
      <c r="B124" s="49" t="s">
        <v>38</v>
      </c>
      <c r="C124" s="768">
        <v>580</v>
      </c>
    </row>
    <row r="125" spans="1:3" x14ac:dyDescent="0.25">
      <c r="A125" s="769" t="s">
        <v>688</v>
      </c>
      <c r="B125" s="49" t="s">
        <v>38</v>
      </c>
      <c r="C125" s="768">
        <v>580</v>
      </c>
    </row>
    <row r="126" spans="1:3" x14ac:dyDescent="0.25">
      <c r="A126" s="769" t="s">
        <v>689</v>
      </c>
      <c r="B126" s="49" t="s">
        <v>38</v>
      </c>
      <c r="C126" s="768">
        <v>580</v>
      </c>
    </row>
    <row r="127" spans="1:3" x14ac:dyDescent="0.25">
      <c r="A127" s="769" t="s">
        <v>690</v>
      </c>
      <c r="B127" s="49" t="s">
        <v>38</v>
      </c>
      <c r="C127" s="768">
        <v>580</v>
      </c>
    </row>
    <row r="128" spans="1:3" x14ac:dyDescent="0.25">
      <c r="A128" s="769" t="s">
        <v>691</v>
      </c>
      <c r="B128" s="49" t="s">
        <v>38</v>
      </c>
      <c r="C128" s="768">
        <v>580</v>
      </c>
    </row>
    <row r="129" spans="1:3" x14ac:dyDescent="0.25">
      <c r="A129" s="769" t="s">
        <v>692</v>
      </c>
      <c r="B129" s="49" t="s">
        <v>38</v>
      </c>
      <c r="C129" s="768">
        <v>580</v>
      </c>
    </row>
    <row r="130" spans="1:3" x14ac:dyDescent="0.25">
      <c r="A130" s="769" t="s">
        <v>693</v>
      </c>
      <c r="B130" s="49" t="s">
        <v>38</v>
      </c>
      <c r="C130" s="768">
        <v>655</v>
      </c>
    </row>
    <row r="131" spans="1:3" x14ac:dyDescent="0.25">
      <c r="A131" s="769" t="s">
        <v>694</v>
      </c>
      <c r="B131" s="49" t="s">
        <v>38</v>
      </c>
      <c r="C131" s="768">
        <v>655</v>
      </c>
    </row>
    <row r="132" spans="1:3" x14ac:dyDescent="0.25">
      <c r="A132" s="769" t="s">
        <v>695</v>
      </c>
      <c r="B132" s="49" t="s">
        <v>38</v>
      </c>
      <c r="C132" s="768">
        <v>655</v>
      </c>
    </row>
    <row r="133" spans="1:3" x14ac:dyDescent="0.25">
      <c r="A133" s="769" t="s">
        <v>696</v>
      </c>
      <c r="B133" s="49" t="s">
        <v>38</v>
      </c>
      <c r="C133" s="768">
        <v>655</v>
      </c>
    </row>
    <row r="134" spans="1:3" x14ac:dyDescent="0.25">
      <c r="A134" s="769" t="s">
        <v>697</v>
      </c>
      <c r="B134" s="49" t="s">
        <v>38</v>
      </c>
      <c r="C134" s="768">
        <v>655</v>
      </c>
    </row>
    <row r="135" spans="1:3" x14ac:dyDescent="0.25">
      <c r="A135" s="769" t="s">
        <v>698</v>
      </c>
      <c r="B135" s="49" t="s">
        <v>38</v>
      </c>
      <c r="C135" s="768">
        <v>655</v>
      </c>
    </row>
    <row r="136" spans="1:3" x14ac:dyDescent="0.25">
      <c r="A136" s="769" t="s">
        <v>699</v>
      </c>
      <c r="B136" s="49" t="s">
        <v>38</v>
      </c>
      <c r="C136" s="768">
        <v>655</v>
      </c>
    </row>
    <row r="137" spans="1:3" x14ac:dyDescent="0.25">
      <c r="A137" s="769" t="s">
        <v>700</v>
      </c>
      <c r="B137" s="49" t="s">
        <v>38</v>
      </c>
      <c r="C137" s="768">
        <v>655</v>
      </c>
    </row>
    <row r="138" spans="1:3" x14ac:dyDescent="0.25">
      <c r="A138" s="769" t="s">
        <v>701</v>
      </c>
      <c r="B138" s="49" t="s">
        <v>38</v>
      </c>
      <c r="C138" s="768">
        <v>690</v>
      </c>
    </row>
    <row r="139" spans="1:3" x14ac:dyDescent="0.25">
      <c r="A139" s="769" t="s">
        <v>702</v>
      </c>
      <c r="B139" s="49" t="s">
        <v>38</v>
      </c>
      <c r="C139" s="768">
        <v>690</v>
      </c>
    </row>
    <row r="140" spans="1:3" x14ac:dyDescent="0.25">
      <c r="A140" s="769" t="s">
        <v>703</v>
      </c>
      <c r="B140" s="49" t="s">
        <v>38</v>
      </c>
      <c r="C140" s="768">
        <v>690</v>
      </c>
    </row>
    <row r="141" spans="1:3" x14ac:dyDescent="0.25">
      <c r="A141" s="769" t="s">
        <v>704</v>
      </c>
      <c r="B141" s="49" t="s">
        <v>38</v>
      </c>
      <c r="C141" s="768">
        <v>690</v>
      </c>
    </row>
    <row r="142" spans="1:3" x14ac:dyDescent="0.25">
      <c r="A142" s="769" t="s">
        <v>705</v>
      </c>
      <c r="B142" s="49" t="s">
        <v>38</v>
      </c>
      <c r="C142" s="768">
        <v>705</v>
      </c>
    </row>
    <row r="143" spans="1:3" x14ac:dyDescent="0.25">
      <c r="A143" s="769" t="s">
        <v>706</v>
      </c>
      <c r="B143" s="49" t="s">
        <v>38</v>
      </c>
      <c r="C143" s="768">
        <v>705</v>
      </c>
    </row>
    <row r="144" spans="1:3" x14ac:dyDescent="0.25">
      <c r="A144" s="769" t="s">
        <v>707</v>
      </c>
      <c r="B144" s="49" t="s">
        <v>38</v>
      </c>
      <c r="C144" s="768">
        <v>705</v>
      </c>
    </row>
    <row r="145" spans="1:3" x14ac:dyDescent="0.25">
      <c r="A145" s="769" t="s">
        <v>708</v>
      </c>
      <c r="B145" s="49" t="s">
        <v>38</v>
      </c>
      <c r="C145" s="768">
        <v>705</v>
      </c>
    </row>
    <row r="146" spans="1:3" x14ac:dyDescent="0.25">
      <c r="A146" s="769" t="s">
        <v>709</v>
      </c>
      <c r="B146" s="49" t="s">
        <v>38</v>
      </c>
      <c r="C146" s="768">
        <v>705</v>
      </c>
    </row>
    <row r="147" spans="1:3" x14ac:dyDescent="0.25">
      <c r="A147" s="769" t="s">
        <v>710</v>
      </c>
      <c r="B147" s="49" t="s">
        <v>38</v>
      </c>
      <c r="C147" s="768">
        <v>705</v>
      </c>
    </row>
    <row r="148" spans="1:3" x14ac:dyDescent="0.25">
      <c r="A148" s="769" t="s">
        <v>711</v>
      </c>
      <c r="B148" s="49" t="s">
        <v>38</v>
      </c>
      <c r="C148" s="768">
        <v>705</v>
      </c>
    </row>
    <row r="149" spans="1:3" x14ac:dyDescent="0.25">
      <c r="A149" s="769" t="s">
        <v>712</v>
      </c>
      <c r="B149" s="49" t="s">
        <v>38</v>
      </c>
      <c r="C149" s="768">
        <v>705</v>
      </c>
    </row>
    <row r="150" spans="1:3" x14ac:dyDescent="0.25">
      <c r="A150" s="769" t="s">
        <v>713</v>
      </c>
      <c r="B150" s="49" t="s">
        <v>38</v>
      </c>
      <c r="C150" s="768">
        <v>705</v>
      </c>
    </row>
    <row r="151" spans="1:3" x14ac:dyDescent="0.25">
      <c r="A151" s="769" t="s">
        <v>714</v>
      </c>
      <c r="B151" s="49" t="s">
        <v>38</v>
      </c>
      <c r="C151" s="768">
        <v>705</v>
      </c>
    </row>
    <row r="152" spans="1:3" x14ac:dyDescent="0.25">
      <c r="A152" s="769" t="s">
        <v>715</v>
      </c>
      <c r="B152" s="49" t="s">
        <v>38</v>
      </c>
      <c r="C152" s="768">
        <v>705</v>
      </c>
    </row>
    <row r="153" spans="1:3" x14ac:dyDescent="0.25">
      <c r="A153" s="769" t="s">
        <v>716</v>
      </c>
      <c r="B153" s="49" t="s">
        <v>38</v>
      </c>
      <c r="C153" s="768">
        <v>705</v>
      </c>
    </row>
    <row r="154" spans="1:3" x14ac:dyDescent="0.25">
      <c r="A154" s="769" t="s">
        <v>717</v>
      </c>
      <c r="B154" s="49" t="s">
        <v>38</v>
      </c>
      <c r="C154" s="768">
        <v>1900</v>
      </c>
    </row>
    <row r="155" spans="1:3" x14ac:dyDescent="0.25">
      <c r="A155" s="769" t="s">
        <v>718</v>
      </c>
      <c r="B155" s="49" t="s">
        <v>38</v>
      </c>
      <c r="C155" s="768">
        <v>710</v>
      </c>
    </row>
    <row r="156" spans="1:3" x14ac:dyDescent="0.25">
      <c r="A156" s="769" t="s">
        <v>719</v>
      </c>
      <c r="B156" s="49" t="s">
        <v>38</v>
      </c>
      <c r="C156" s="768">
        <v>710</v>
      </c>
    </row>
    <row r="157" spans="1:3" x14ac:dyDescent="0.25">
      <c r="A157" s="769" t="s">
        <v>720</v>
      </c>
      <c r="B157" s="49" t="s">
        <v>38</v>
      </c>
      <c r="C157" s="768">
        <v>710</v>
      </c>
    </row>
    <row r="158" spans="1:3" x14ac:dyDescent="0.25">
      <c r="A158" s="769" t="s">
        <v>721</v>
      </c>
      <c r="B158" s="49" t="s">
        <v>38</v>
      </c>
      <c r="C158" s="768">
        <v>710</v>
      </c>
    </row>
    <row r="159" spans="1:3" x14ac:dyDescent="0.25">
      <c r="A159" s="769" t="s">
        <v>722</v>
      </c>
      <c r="B159" s="49" t="s">
        <v>38</v>
      </c>
      <c r="C159" s="768">
        <v>710</v>
      </c>
    </row>
    <row r="160" spans="1:3" x14ac:dyDescent="0.25">
      <c r="A160" s="769" t="s">
        <v>723</v>
      </c>
      <c r="B160" s="49" t="s">
        <v>38</v>
      </c>
      <c r="C160" s="768">
        <v>710</v>
      </c>
    </row>
    <row r="161" spans="1:3" x14ac:dyDescent="0.25">
      <c r="A161" s="769" t="s">
        <v>724</v>
      </c>
      <c r="B161" s="49" t="s">
        <v>38</v>
      </c>
      <c r="C161" s="768">
        <v>665</v>
      </c>
    </row>
    <row r="162" spans="1:3" x14ac:dyDescent="0.25">
      <c r="A162" s="769" t="s">
        <v>725</v>
      </c>
      <c r="B162" s="49" t="s">
        <v>38</v>
      </c>
      <c r="C162" s="768">
        <v>665</v>
      </c>
    </row>
    <row r="163" spans="1:3" x14ac:dyDescent="0.25">
      <c r="A163" s="769" t="s">
        <v>726</v>
      </c>
      <c r="B163" s="49" t="s">
        <v>38</v>
      </c>
      <c r="C163" s="768">
        <v>665</v>
      </c>
    </row>
    <row r="164" spans="1:3" x14ac:dyDescent="0.25">
      <c r="A164" s="769" t="s">
        <v>727</v>
      </c>
      <c r="B164" s="49" t="s">
        <v>38</v>
      </c>
      <c r="C164" s="768">
        <v>665</v>
      </c>
    </row>
    <row r="165" spans="1:3" x14ac:dyDescent="0.25">
      <c r="A165" s="769" t="s">
        <v>728</v>
      </c>
      <c r="B165" s="49" t="s">
        <v>38</v>
      </c>
      <c r="C165" s="768">
        <v>665</v>
      </c>
    </row>
    <row r="166" spans="1:3" x14ac:dyDescent="0.25">
      <c r="A166" s="769" t="s">
        <v>729</v>
      </c>
      <c r="B166" s="49" t="s">
        <v>38</v>
      </c>
      <c r="C166" s="768">
        <v>1300</v>
      </c>
    </row>
    <row r="167" spans="1:3" x14ac:dyDescent="0.25">
      <c r="A167" s="769" t="s">
        <v>730</v>
      </c>
      <c r="B167" s="49" t="s">
        <v>38</v>
      </c>
      <c r="C167" s="768">
        <v>1300</v>
      </c>
    </row>
    <row r="168" spans="1:3" x14ac:dyDescent="0.25">
      <c r="A168" s="769" t="s">
        <v>731</v>
      </c>
      <c r="B168" s="49" t="s">
        <v>38</v>
      </c>
      <c r="C168" s="768">
        <v>1310</v>
      </c>
    </row>
    <row r="169" spans="1:3" x14ac:dyDescent="0.25">
      <c r="A169" s="769" t="s">
        <v>732</v>
      </c>
      <c r="B169" s="49" t="s">
        <v>38</v>
      </c>
      <c r="C169" s="768">
        <v>1310</v>
      </c>
    </row>
    <row r="170" spans="1:3" x14ac:dyDescent="0.25">
      <c r="A170" s="769" t="s">
        <v>733</v>
      </c>
      <c r="B170" s="49" t="s">
        <v>38</v>
      </c>
      <c r="C170" s="768">
        <v>1310</v>
      </c>
    </row>
    <row r="171" spans="1:3" x14ac:dyDescent="0.25">
      <c r="A171" s="769" t="s">
        <v>734</v>
      </c>
      <c r="B171" s="49" t="s">
        <v>38</v>
      </c>
      <c r="C171" s="768">
        <v>1310</v>
      </c>
    </row>
    <row r="172" spans="1:3" x14ac:dyDescent="0.25">
      <c r="A172" s="769" t="s">
        <v>735</v>
      </c>
      <c r="B172" s="49" t="s">
        <v>38</v>
      </c>
      <c r="C172" s="768">
        <v>1310</v>
      </c>
    </row>
    <row r="173" spans="1:3" x14ac:dyDescent="0.25">
      <c r="A173" s="769" t="s">
        <v>736</v>
      </c>
      <c r="B173" s="49" t="s">
        <v>38</v>
      </c>
      <c r="C173" s="768">
        <v>1025</v>
      </c>
    </row>
    <row r="174" spans="1:3" x14ac:dyDescent="0.25">
      <c r="A174" s="769" t="s">
        <v>737</v>
      </c>
      <c r="B174" s="49" t="s">
        <v>38</v>
      </c>
      <c r="C174" s="768">
        <v>1025</v>
      </c>
    </row>
    <row r="175" spans="1:3" x14ac:dyDescent="0.25">
      <c r="A175" s="769" t="s">
        <v>738</v>
      </c>
      <c r="B175" s="49" t="s">
        <v>38</v>
      </c>
      <c r="C175" s="768">
        <v>1025</v>
      </c>
    </row>
    <row r="176" spans="1:3" x14ac:dyDescent="0.25">
      <c r="A176" s="769" t="s">
        <v>739</v>
      </c>
      <c r="B176" s="49" t="s">
        <v>38</v>
      </c>
      <c r="C176" s="768">
        <v>1025</v>
      </c>
    </row>
    <row r="177" spans="1:3" x14ac:dyDescent="0.25">
      <c r="A177" s="769" t="s">
        <v>740</v>
      </c>
      <c r="B177" s="49" t="s">
        <v>38</v>
      </c>
      <c r="C177" s="768">
        <v>700</v>
      </c>
    </row>
    <row r="178" spans="1:3" x14ac:dyDescent="0.25">
      <c r="A178" s="769" t="s">
        <v>741</v>
      </c>
      <c r="B178" s="49" t="s">
        <v>38</v>
      </c>
      <c r="C178" s="768">
        <v>700</v>
      </c>
    </row>
    <row r="179" spans="1:3" x14ac:dyDescent="0.25">
      <c r="A179" s="769" t="s">
        <v>742</v>
      </c>
      <c r="B179" s="49" t="s">
        <v>38</v>
      </c>
      <c r="C179" s="768">
        <v>700</v>
      </c>
    </row>
    <row r="180" spans="1:3" x14ac:dyDescent="0.25">
      <c r="A180" s="769" t="s">
        <v>743</v>
      </c>
      <c r="B180" s="49" t="s">
        <v>38</v>
      </c>
      <c r="C180" s="768">
        <v>700</v>
      </c>
    </row>
    <row r="181" spans="1:3" x14ac:dyDescent="0.25">
      <c r="A181" s="769" t="s">
        <v>744</v>
      </c>
      <c r="B181" s="49" t="s">
        <v>38</v>
      </c>
      <c r="C181" s="768">
        <v>700</v>
      </c>
    </row>
    <row r="182" spans="1:3" x14ac:dyDescent="0.25">
      <c r="A182" s="769" t="s">
        <v>745</v>
      </c>
      <c r="B182" s="49" t="s">
        <v>38</v>
      </c>
      <c r="C182" s="768">
        <v>700</v>
      </c>
    </row>
    <row r="183" spans="1:3" x14ac:dyDescent="0.25">
      <c r="A183" s="769" t="s">
        <v>746</v>
      </c>
      <c r="B183" s="49" t="s">
        <v>38</v>
      </c>
      <c r="C183" s="768">
        <v>700</v>
      </c>
    </row>
    <row r="184" spans="1:3" x14ac:dyDescent="0.25">
      <c r="A184" s="769" t="s">
        <v>747</v>
      </c>
      <c r="B184" s="49" t="s">
        <v>38</v>
      </c>
      <c r="C184" s="768">
        <v>750</v>
      </c>
    </row>
    <row r="185" spans="1:3" x14ac:dyDescent="0.25">
      <c r="A185" s="769" t="s">
        <v>748</v>
      </c>
      <c r="B185" s="49" t="s">
        <v>38</v>
      </c>
      <c r="C185" s="768">
        <v>750</v>
      </c>
    </row>
    <row r="186" spans="1:3" x14ac:dyDescent="0.25">
      <c r="A186" s="769" t="s">
        <v>749</v>
      </c>
      <c r="B186" s="49" t="s">
        <v>38</v>
      </c>
      <c r="C186" s="768">
        <v>750</v>
      </c>
    </row>
    <row r="187" spans="1:3" x14ac:dyDescent="0.25">
      <c r="A187" s="769" t="s">
        <v>750</v>
      </c>
      <c r="B187" s="49" t="s">
        <v>38</v>
      </c>
      <c r="C187" s="768">
        <v>700</v>
      </c>
    </row>
    <row r="188" spans="1:3" x14ac:dyDescent="0.25">
      <c r="A188" s="769" t="s">
        <v>751</v>
      </c>
      <c r="B188" s="49" t="s">
        <v>38</v>
      </c>
      <c r="C188" s="768">
        <v>700</v>
      </c>
    </row>
    <row r="189" spans="1:3" x14ac:dyDescent="0.25">
      <c r="A189" s="769" t="s">
        <v>752</v>
      </c>
      <c r="B189" s="49" t="s">
        <v>38</v>
      </c>
      <c r="C189" s="768">
        <v>700</v>
      </c>
    </row>
    <row r="190" spans="1:3" x14ac:dyDescent="0.25">
      <c r="A190" s="769" t="s">
        <v>753</v>
      </c>
      <c r="B190" s="49" t="s">
        <v>38</v>
      </c>
      <c r="C190" s="768">
        <v>700</v>
      </c>
    </row>
    <row r="191" spans="1:3" x14ac:dyDescent="0.25">
      <c r="A191" s="769" t="s">
        <v>754</v>
      </c>
      <c r="B191" s="49" t="s">
        <v>38</v>
      </c>
      <c r="C191" s="768">
        <v>1150</v>
      </c>
    </row>
    <row r="192" spans="1:3" x14ac:dyDescent="0.25">
      <c r="A192" s="769" t="s">
        <v>755</v>
      </c>
      <c r="B192" s="49" t="s">
        <v>38</v>
      </c>
      <c r="C192" s="768">
        <v>1150</v>
      </c>
    </row>
    <row r="193" spans="1:5" x14ac:dyDescent="0.25">
      <c r="A193" s="769" t="s">
        <v>756</v>
      </c>
      <c r="B193" s="49" t="s">
        <v>38</v>
      </c>
      <c r="C193" s="768">
        <v>680</v>
      </c>
    </row>
    <row r="194" spans="1:5" x14ac:dyDescent="0.25">
      <c r="A194" s="769" t="s">
        <v>757</v>
      </c>
      <c r="B194" s="49" t="s">
        <v>38</v>
      </c>
      <c r="C194" s="768">
        <v>690</v>
      </c>
    </row>
    <row r="195" spans="1:5" x14ac:dyDescent="0.25">
      <c r="A195" s="769" t="s">
        <v>758</v>
      </c>
      <c r="B195" s="49" t="s">
        <v>38</v>
      </c>
      <c r="C195" s="768">
        <v>690</v>
      </c>
    </row>
    <row r="197" spans="1:5" x14ac:dyDescent="0.25">
      <c r="A197" s="33"/>
      <c r="B197" s="770"/>
      <c r="C197" s="494" t="s">
        <v>760</v>
      </c>
      <c r="D197" s="494"/>
      <c r="E197" s="494"/>
    </row>
    <row r="198" spans="1:5" x14ac:dyDescent="0.25">
      <c r="A198" s="50"/>
      <c r="B198" s="50"/>
      <c r="C198" s="51"/>
      <c r="D198" s="52" t="s">
        <v>75</v>
      </c>
      <c r="E198" s="35" t="s">
        <v>76</v>
      </c>
    </row>
    <row r="199" spans="1:5" x14ac:dyDescent="0.25">
      <c r="A199" s="50"/>
      <c r="B199" s="50"/>
      <c r="C199" s="53" t="s">
        <v>77</v>
      </c>
      <c r="D199" s="38">
        <v>0.3</v>
      </c>
      <c r="E199" s="38">
        <v>4</v>
      </c>
    </row>
    <row r="200" spans="1:5" x14ac:dyDescent="0.25">
      <c r="A200" s="50"/>
      <c r="B200" s="50"/>
      <c r="C200" s="37" t="s">
        <v>78</v>
      </c>
      <c r="D200" s="38">
        <v>0.5</v>
      </c>
      <c r="E200" s="38">
        <v>4</v>
      </c>
    </row>
    <row r="201" spans="1:5" x14ac:dyDescent="0.25">
      <c r="A201" s="50"/>
      <c r="B201" s="50"/>
      <c r="C201" s="37" t="s">
        <v>79</v>
      </c>
      <c r="D201" s="38" t="s">
        <v>80</v>
      </c>
      <c r="E201" s="38">
        <v>15</v>
      </c>
    </row>
    <row r="202" spans="1:5" x14ac:dyDescent="0.25">
      <c r="A202" s="495" t="s">
        <v>410</v>
      </c>
      <c r="B202" s="495"/>
      <c r="C202" s="495"/>
      <c r="D202" s="495"/>
      <c r="E202" s="495"/>
    </row>
    <row r="203" spans="1:5" x14ac:dyDescent="0.25">
      <c r="A203" s="495" t="s">
        <v>72</v>
      </c>
      <c r="B203" s="495"/>
      <c r="C203" s="495"/>
      <c r="D203" s="495"/>
      <c r="E203" s="495"/>
    </row>
    <row r="204" spans="1:5" x14ac:dyDescent="0.25">
      <c r="A204" s="495" t="s">
        <v>411</v>
      </c>
      <c r="B204" s="495"/>
      <c r="C204" s="495"/>
      <c r="D204" s="495"/>
      <c r="E204" s="495"/>
    </row>
    <row r="205" spans="1:5" x14ac:dyDescent="0.25">
      <c r="A205" s="495" t="s">
        <v>412</v>
      </c>
      <c r="B205" s="495"/>
      <c r="C205" s="495"/>
      <c r="D205" s="495"/>
      <c r="E205" s="495"/>
    </row>
    <row r="206" spans="1:5" x14ac:dyDescent="0.25">
      <c r="A206" s="495" t="s">
        <v>413</v>
      </c>
      <c r="B206" s="495"/>
      <c r="C206" s="495"/>
      <c r="D206" s="495"/>
      <c r="E206" s="495"/>
    </row>
    <row r="207" spans="1:5" x14ac:dyDescent="0.25">
      <c r="A207" s="495" t="s">
        <v>414</v>
      </c>
      <c r="B207" s="495"/>
      <c r="C207" s="495"/>
      <c r="D207" s="495" t="s">
        <v>415</v>
      </c>
      <c r="E207" s="495"/>
    </row>
    <row r="208" spans="1:5" x14ac:dyDescent="0.25">
      <c r="A208" s="495" t="s">
        <v>416</v>
      </c>
      <c r="B208" s="495"/>
      <c r="C208" s="495"/>
      <c r="D208" s="495" t="s">
        <v>415</v>
      </c>
      <c r="E208" s="495"/>
    </row>
    <row r="209" spans="1:5" x14ac:dyDescent="0.25">
      <c r="A209" s="495" t="s">
        <v>417</v>
      </c>
      <c r="B209" s="495"/>
      <c r="C209" s="495"/>
      <c r="D209" s="495" t="s">
        <v>418</v>
      </c>
      <c r="E209" s="495"/>
    </row>
    <row r="210" spans="1:5" x14ac:dyDescent="0.25">
      <c r="A210" s="495" t="s">
        <v>419</v>
      </c>
      <c r="B210" s="495"/>
      <c r="C210" s="495"/>
      <c r="D210" s="495" t="s">
        <v>420</v>
      </c>
      <c r="E210" s="495"/>
    </row>
    <row r="211" spans="1:5" x14ac:dyDescent="0.25">
      <c r="A211" s="495" t="s">
        <v>421</v>
      </c>
      <c r="B211" s="495"/>
      <c r="C211" s="495"/>
      <c r="D211" s="495"/>
      <c r="E211" s="376"/>
    </row>
    <row r="212" spans="1:5" x14ac:dyDescent="0.25">
      <c r="A212" s="33" t="s">
        <v>422</v>
      </c>
      <c r="B212" s="495"/>
      <c r="C212" s="495"/>
      <c r="D212" s="495"/>
      <c r="E212" s="33"/>
    </row>
    <row r="213" spans="1:5" x14ac:dyDescent="0.25">
      <c r="A213" s="33" t="s">
        <v>423</v>
      </c>
      <c r="B213" s="495"/>
      <c r="C213" s="33"/>
      <c r="D213" s="495"/>
      <c r="E213" s="33"/>
    </row>
    <row r="214" spans="1:5" x14ac:dyDescent="0.25">
      <c r="A214" s="495" t="s">
        <v>428</v>
      </c>
      <c r="B214" s="495"/>
      <c r="C214" s="495"/>
      <c r="D214" s="495"/>
      <c r="E214" s="33"/>
    </row>
    <row r="215" spans="1:5" x14ac:dyDescent="0.25">
      <c r="A215" s="495" t="s">
        <v>429</v>
      </c>
      <c r="B215" s="41"/>
      <c r="C215" s="33"/>
      <c r="D215" s="495"/>
      <c r="E215" s="33"/>
    </row>
    <row r="216" spans="1:5" x14ac:dyDescent="0.25">
      <c r="A216" s="33"/>
      <c r="C216" s="494" t="s">
        <v>73</v>
      </c>
      <c r="D216" s="494"/>
      <c r="E216" s="494"/>
    </row>
    <row r="217" spans="1:5" x14ac:dyDescent="0.25">
      <c r="C217" s="51"/>
      <c r="D217" s="52" t="s">
        <v>75</v>
      </c>
      <c r="E217" s="35" t="s">
        <v>76</v>
      </c>
    </row>
    <row r="218" spans="1:5" x14ac:dyDescent="0.25">
      <c r="C218" s="53" t="s">
        <v>77</v>
      </c>
      <c r="D218" s="38">
        <v>0.3</v>
      </c>
      <c r="E218" s="38">
        <v>4</v>
      </c>
    </row>
    <row r="219" spans="1:5" x14ac:dyDescent="0.25">
      <c r="C219" s="37" t="s">
        <v>78</v>
      </c>
      <c r="D219" s="38">
        <v>0.5</v>
      </c>
      <c r="E219" s="38">
        <v>4</v>
      </c>
    </row>
    <row r="220" spans="1:5" x14ac:dyDescent="0.25">
      <c r="C220" s="37" t="s">
        <v>79</v>
      </c>
      <c r="D220" s="38" t="s">
        <v>80</v>
      </c>
      <c r="E220" s="38">
        <v>15</v>
      </c>
    </row>
    <row r="221" spans="1:5" x14ac:dyDescent="0.25">
      <c r="C221" s="54"/>
    </row>
    <row r="222" spans="1:5" x14ac:dyDescent="0.25">
      <c r="A222" s="377" t="s">
        <v>84</v>
      </c>
      <c r="B222" s="55"/>
      <c r="C222" s="55"/>
      <c r="D222" s="55"/>
      <c r="E222" s="55"/>
    </row>
  </sheetData>
  <mergeCells count="2">
    <mergeCell ref="A1:E1"/>
    <mergeCell ref="A3:E3"/>
  </mergeCells>
  <pageMargins left="0.7" right="0.7" top="0.75" bottom="0.75" header="0.3" footer="0.3"/>
  <pageSetup paperSize="9" scale="98" fitToHeight="0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122"/>
  <sheetViews>
    <sheetView zoomScaleNormal="100" workbookViewId="0">
      <selection activeCell="E6" sqref="E6"/>
    </sheetView>
  </sheetViews>
  <sheetFormatPr defaultRowHeight="15" x14ac:dyDescent="0.25"/>
  <cols>
    <col min="1" max="1" width="4" customWidth="1"/>
    <col min="2" max="2" width="37.7109375" style="138" customWidth="1"/>
    <col min="16" max="16" width="13.28515625" customWidth="1"/>
  </cols>
  <sheetData>
    <row r="1" spans="1:18" ht="18" customHeight="1" x14ac:dyDescent="0.25">
      <c r="A1" s="527" t="s">
        <v>93</v>
      </c>
      <c r="B1" s="527"/>
      <c r="C1" s="527"/>
      <c r="D1" s="527"/>
      <c r="E1" s="527"/>
      <c r="F1" s="527"/>
      <c r="G1" s="527"/>
      <c r="H1" s="527"/>
      <c r="I1" s="527"/>
      <c r="J1" s="527"/>
      <c r="K1" s="527"/>
      <c r="L1" s="527"/>
      <c r="M1" s="527"/>
      <c r="N1" s="527"/>
      <c r="O1" s="527"/>
      <c r="P1" s="527"/>
      <c r="Q1" s="65"/>
      <c r="R1" s="65"/>
    </row>
    <row r="2" spans="1:18" ht="21" x14ac:dyDescent="0.35">
      <c r="Q2" s="497"/>
      <c r="R2" s="497"/>
    </row>
    <row r="3" spans="1:18" ht="16.5" thickBot="1" x14ac:dyDescent="0.3">
      <c r="B3" s="107" t="s">
        <v>409</v>
      </c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06"/>
      <c r="N3" s="106"/>
      <c r="O3" s="106"/>
      <c r="P3" s="66"/>
      <c r="Q3" s="66"/>
      <c r="R3" s="66"/>
    </row>
    <row r="4" spans="1:18" ht="15.75" x14ac:dyDescent="0.25">
      <c r="A4" s="530"/>
      <c r="B4" s="532" t="s">
        <v>1</v>
      </c>
      <c r="C4" s="534" t="s">
        <v>2</v>
      </c>
      <c r="D4" s="535"/>
      <c r="E4" s="535"/>
      <c r="F4" s="535"/>
      <c r="G4" s="535"/>
      <c r="H4" s="535"/>
      <c r="I4" s="535"/>
      <c r="J4" s="535"/>
      <c r="K4" s="535"/>
      <c r="L4" s="535"/>
      <c r="M4" s="535"/>
      <c r="N4" s="535"/>
      <c r="O4" s="535"/>
      <c r="P4" s="515" t="s">
        <v>295</v>
      </c>
      <c r="Q4" s="516"/>
      <c r="R4" s="70"/>
    </row>
    <row r="5" spans="1:18" ht="26.25" thickBot="1" x14ac:dyDescent="0.3">
      <c r="A5" s="531"/>
      <c r="B5" s="533"/>
      <c r="C5" s="167">
        <v>0.3</v>
      </c>
      <c r="D5" s="133">
        <v>0.4</v>
      </c>
      <c r="E5" s="133">
        <v>0.5</v>
      </c>
      <c r="F5" s="133">
        <v>0.6</v>
      </c>
      <c r="G5" s="133">
        <v>0.7</v>
      </c>
      <c r="H5" s="133">
        <v>0.8</v>
      </c>
      <c r="I5" s="133">
        <v>0.9</v>
      </c>
      <c r="J5" s="133">
        <v>1</v>
      </c>
      <c r="K5" s="133">
        <v>1.1000000000000001</v>
      </c>
      <c r="L5" s="133">
        <v>1.2</v>
      </c>
      <c r="M5" s="133">
        <v>1.3</v>
      </c>
      <c r="N5" s="134">
        <v>1.4</v>
      </c>
      <c r="O5" s="134">
        <v>1.5</v>
      </c>
      <c r="P5" s="380" t="s">
        <v>296</v>
      </c>
      <c r="Q5" s="381" t="s">
        <v>297</v>
      </c>
      <c r="R5" s="69"/>
    </row>
    <row r="6" spans="1:18" ht="32.25" thickBot="1" x14ac:dyDescent="0.3">
      <c r="A6" s="216">
        <v>0</v>
      </c>
      <c r="B6" s="215" t="s">
        <v>136</v>
      </c>
      <c r="C6" s="144">
        <f>J6*0.3</f>
        <v>376.5</v>
      </c>
      <c r="D6" s="144">
        <f>J6*0.4</f>
        <v>502</v>
      </c>
      <c r="E6" s="144">
        <f>J6*0.5</f>
        <v>627.5</v>
      </c>
      <c r="F6" s="144">
        <f>J6*0.6</f>
        <v>753</v>
      </c>
      <c r="G6" s="144">
        <f>J6*0.7</f>
        <v>878.5</v>
      </c>
      <c r="H6" s="144">
        <f>J6*0.8</f>
        <v>1004</v>
      </c>
      <c r="I6" s="144">
        <f>J6*0.9</f>
        <v>1129.5</v>
      </c>
      <c r="J6" s="370">
        <v>1255</v>
      </c>
      <c r="K6" s="144">
        <f>J6*1.1</f>
        <v>1380.5</v>
      </c>
      <c r="L6" s="144">
        <f>J6*1.2</f>
        <v>1506</v>
      </c>
      <c r="M6" s="144">
        <f>J6*1.3</f>
        <v>1631.5</v>
      </c>
      <c r="N6" s="145">
        <f>J6*1.4</f>
        <v>1757</v>
      </c>
      <c r="O6" s="145">
        <f>J6*1.5</f>
        <v>1882.5</v>
      </c>
      <c r="P6" s="173">
        <v>180</v>
      </c>
      <c r="Q6" s="146">
        <v>180</v>
      </c>
      <c r="R6" s="11"/>
    </row>
    <row r="7" spans="1:18" ht="15.75" x14ac:dyDescent="0.25">
      <c r="A7" s="538">
        <v>1</v>
      </c>
      <c r="B7" s="217" t="s">
        <v>137</v>
      </c>
      <c r="C7" s="126">
        <f>J7*0.3</f>
        <v>433.5</v>
      </c>
      <c r="D7" s="126">
        <f>J7*0.4</f>
        <v>578</v>
      </c>
      <c r="E7" s="126">
        <f>J7*0.5</f>
        <v>722.5</v>
      </c>
      <c r="F7" s="126">
        <f>J7*0.6</f>
        <v>867</v>
      </c>
      <c r="G7" s="126">
        <f>J7*0.7</f>
        <v>1011.4999999999999</v>
      </c>
      <c r="H7" s="126">
        <f>J7*0.8</f>
        <v>1156</v>
      </c>
      <c r="I7" s="126">
        <f>J7*0.9</f>
        <v>1300.5</v>
      </c>
      <c r="J7" s="126">
        <v>1445</v>
      </c>
      <c r="K7" s="126">
        <f>J7*1.1</f>
        <v>1589.5000000000002</v>
      </c>
      <c r="L7" s="126">
        <f>J7*1.2</f>
        <v>1734</v>
      </c>
      <c r="M7" s="126">
        <f>J7*1.3</f>
        <v>1878.5</v>
      </c>
      <c r="N7" s="127">
        <f>J7*1.4</f>
        <v>2022.9999999999998</v>
      </c>
      <c r="O7" s="127">
        <f>J7*1.5</f>
        <v>2167.5</v>
      </c>
      <c r="P7" s="174">
        <v>180</v>
      </c>
      <c r="Q7" s="147">
        <v>180</v>
      </c>
      <c r="R7" s="11"/>
    </row>
    <row r="8" spans="1:18" ht="15.75" x14ac:dyDescent="0.25">
      <c r="A8" s="539"/>
      <c r="B8" s="218" t="s">
        <v>138</v>
      </c>
      <c r="C8" s="113">
        <f t="shared" ref="C8:C13" si="0">J8*0.3</f>
        <v>433.5</v>
      </c>
      <c r="D8" s="113">
        <f t="shared" ref="D8:D13" si="1">J8*0.4</f>
        <v>578</v>
      </c>
      <c r="E8" s="113">
        <f t="shared" ref="E8:E13" si="2">J8*0.5</f>
        <v>722.5</v>
      </c>
      <c r="F8" s="113">
        <f t="shared" ref="F8:F13" si="3">J8*0.6</f>
        <v>867</v>
      </c>
      <c r="G8" s="113">
        <f t="shared" ref="G8:G13" si="4">J8*0.7</f>
        <v>1011.4999999999999</v>
      </c>
      <c r="H8" s="113">
        <f t="shared" ref="H8:H13" si="5">J8*0.8</f>
        <v>1156</v>
      </c>
      <c r="I8" s="113">
        <f t="shared" ref="I8:I13" si="6">J8*0.9</f>
        <v>1300.5</v>
      </c>
      <c r="J8" s="371">
        <v>1445</v>
      </c>
      <c r="K8" s="113">
        <f t="shared" ref="K8:K13" si="7">J8*1.1</f>
        <v>1589.5000000000002</v>
      </c>
      <c r="L8" s="113">
        <f t="shared" ref="L8:L13" si="8">J8*1.2</f>
        <v>1734</v>
      </c>
      <c r="M8" s="113">
        <f t="shared" ref="M8:M13" si="9">J8*1.3</f>
        <v>1878.5</v>
      </c>
      <c r="N8" s="114">
        <f t="shared" ref="N8:N13" si="10">J8*1.4</f>
        <v>2022.9999999999998</v>
      </c>
      <c r="O8" s="114">
        <f t="shared" ref="O8:O13" si="11">J8*1.5</f>
        <v>2167.5</v>
      </c>
      <c r="P8" s="175">
        <v>180</v>
      </c>
      <c r="Q8" s="129">
        <v>180</v>
      </c>
      <c r="R8" s="11"/>
    </row>
    <row r="9" spans="1:18" ht="15.75" x14ac:dyDescent="0.25">
      <c r="A9" s="539"/>
      <c r="B9" s="218" t="s">
        <v>139</v>
      </c>
      <c r="C9" s="113">
        <f>J9*0.3</f>
        <v>433.5</v>
      </c>
      <c r="D9" s="113">
        <f t="shared" si="1"/>
        <v>578</v>
      </c>
      <c r="E9" s="113">
        <f t="shared" si="2"/>
        <v>722.5</v>
      </c>
      <c r="F9" s="113">
        <f t="shared" si="3"/>
        <v>867</v>
      </c>
      <c r="G9" s="113">
        <f t="shared" si="4"/>
        <v>1011.4999999999999</v>
      </c>
      <c r="H9" s="113">
        <f t="shared" si="5"/>
        <v>1156</v>
      </c>
      <c r="I9" s="113">
        <f t="shared" si="6"/>
        <v>1300.5</v>
      </c>
      <c r="J9" s="383">
        <v>1445</v>
      </c>
      <c r="K9" s="113">
        <f t="shared" si="7"/>
        <v>1589.5000000000002</v>
      </c>
      <c r="L9" s="113">
        <f t="shared" si="8"/>
        <v>1734</v>
      </c>
      <c r="M9" s="113">
        <f t="shared" si="9"/>
        <v>1878.5</v>
      </c>
      <c r="N9" s="114">
        <f t="shared" si="10"/>
        <v>2022.9999999999998</v>
      </c>
      <c r="O9" s="114">
        <f t="shared" si="11"/>
        <v>2167.5</v>
      </c>
      <c r="P9" s="175">
        <v>180</v>
      </c>
      <c r="Q9" s="129">
        <v>180</v>
      </c>
      <c r="R9" s="11"/>
    </row>
    <row r="10" spans="1:18" ht="15.75" x14ac:dyDescent="0.25">
      <c r="A10" s="539"/>
      <c r="B10" s="218" t="s">
        <v>140</v>
      </c>
      <c r="C10" s="113">
        <f t="shared" si="0"/>
        <v>433.5</v>
      </c>
      <c r="D10" s="113">
        <f t="shared" si="1"/>
        <v>578</v>
      </c>
      <c r="E10" s="113">
        <f t="shared" si="2"/>
        <v>722.5</v>
      </c>
      <c r="F10" s="113">
        <f t="shared" si="3"/>
        <v>867</v>
      </c>
      <c r="G10" s="113">
        <f t="shared" si="4"/>
        <v>1011.4999999999999</v>
      </c>
      <c r="H10" s="113">
        <f t="shared" si="5"/>
        <v>1156</v>
      </c>
      <c r="I10" s="113">
        <f t="shared" si="6"/>
        <v>1300.5</v>
      </c>
      <c r="J10" s="383">
        <v>1445</v>
      </c>
      <c r="K10" s="113">
        <f t="shared" si="7"/>
        <v>1589.5000000000002</v>
      </c>
      <c r="L10" s="113">
        <f t="shared" si="8"/>
        <v>1734</v>
      </c>
      <c r="M10" s="113">
        <f t="shared" si="9"/>
        <v>1878.5</v>
      </c>
      <c r="N10" s="114">
        <f t="shared" si="10"/>
        <v>2022.9999999999998</v>
      </c>
      <c r="O10" s="114">
        <f t="shared" si="11"/>
        <v>2167.5</v>
      </c>
      <c r="P10" s="175">
        <v>180</v>
      </c>
      <c r="Q10" s="129">
        <v>180</v>
      </c>
      <c r="R10" s="11"/>
    </row>
    <row r="11" spans="1:18" ht="15.75" x14ac:dyDescent="0.25">
      <c r="A11" s="539"/>
      <c r="B11" s="218" t="s">
        <v>141</v>
      </c>
      <c r="C11" s="113">
        <f t="shared" si="0"/>
        <v>433.5</v>
      </c>
      <c r="D11" s="113">
        <f t="shared" si="1"/>
        <v>578</v>
      </c>
      <c r="E11" s="113">
        <f t="shared" si="2"/>
        <v>722.5</v>
      </c>
      <c r="F11" s="113">
        <f t="shared" si="3"/>
        <v>867</v>
      </c>
      <c r="G11" s="113">
        <f t="shared" si="4"/>
        <v>1011.4999999999999</v>
      </c>
      <c r="H11" s="113">
        <f t="shared" si="5"/>
        <v>1156</v>
      </c>
      <c r="I11" s="113">
        <f t="shared" si="6"/>
        <v>1300.5</v>
      </c>
      <c r="J11" s="383">
        <v>1445</v>
      </c>
      <c r="K11" s="113">
        <f t="shared" si="7"/>
        <v>1589.5000000000002</v>
      </c>
      <c r="L11" s="113">
        <f t="shared" si="8"/>
        <v>1734</v>
      </c>
      <c r="M11" s="113">
        <f t="shared" si="9"/>
        <v>1878.5</v>
      </c>
      <c r="N11" s="114">
        <f t="shared" si="10"/>
        <v>2022.9999999999998</v>
      </c>
      <c r="O11" s="114">
        <f t="shared" si="11"/>
        <v>2167.5</v>
      </c>
      <c r="P11" s="175">
        <v>180</v>
      </c>
      <c r="Q11" s="129">
        <v>180</v>
      </c>
      <c r="R11" s="11"/>
    </row>
    <row r="12" spans="1:18" ht="15.75" x14ac:dyDescent="0.25">
      <c r="A12" s="539"/>
      <c r="B12" s="218" t="s">
        <v>292</v>
      </c>
      <c r="C12" s="113">
        <f t="shared" si="0"/>
        <v>433.5</v>
      </c>
      <c r="D12" s="113">
        <f t="shared" si="1"/>
        <v>578</v>
      </c>
      <c r="E12" s="113">
        <f t="shared" si="2"/>
        <v>722.5</v>
      </c>
      <c r="F12" s="113">
        <f t="shared" si="3"/>
        <v>867</v>
      </c>
      <c r="G12" s="113">
        <f t="shared" si="4"/>
        <v>1011.4999999999999</v>
      </c>
      <c r="H12" s="113">
        <f t="shared" si="5"/>
        <v>1156</v>
      </c>
      <c r="I12" s="113">
        <f t="shared" si="6"/>
        <v>1300.5</v>
      </c>
      <c r="J12" s="383">
        <v>1445</v>
      </c>
      <c r="K12" s="113">
        <f t="shared" si="7"/>
        <v>1589.5000000000002</v>
      </c>
      <c r="L12" s="113">
        <f t="shared" si="8"/>
        <v>1734</v>
      </c>
      <c r="M12" s="113">
        <f t="shared" si="9"/>
        <v>1878.5</v>
      </c>
      <c r="N12" s="114">
        <f t="shared" si="10"/>
        <v>2022.9999999999998</v>
      </c>
      <c r="O12" s="114">
        <f t="shared" si="11"/>
        <v>2167.5</v>
      </c>
      <c r="P12" s="176">
        <v>180</v>
      </c>
      <c r="Q12" s="131">
        <v>180</v>
      </c>
      <c r="R12" s="11"/>
    </row>
    <row r="13" spans="1:18" ht="15.75" x14ac:dyDescent="0.25">
      <c r="A13" s="539"/>
      <c r="B13" s="218" t="s">
        <v>142</v>
      </c>
      <c r="C13" s="113">
        <f t="shared" si="0"/>
        <v>433.5</v>
      </c>
      <c r="D13" s="113">
        <f t="shared" si="1"/>
        <v>578</v>
      </c>
      <c r="E13" s="113">
        <f t="shared" si="2"/>
        <v>722.5</v>
      </c>
      <c r="F13" s="113">
        <f t="shared" si="3"/>
        <v>867</v>
      </c>
      <c r="G13" s="113">
        <f t="shared" si="4"/>
        <v>1011.4999999999999</v>
      </c>
      <c r="H13" s="113">
        <f t="shared" si="5"/>
        <v>1156</v>
      </c>
      <c r="I13" s="113">
        <f t="shared" si="6"/>
        <v>1300.5</v>
      </c>
      <c r="J13" s="383">
        <v>1445</v>
      </c>
      <c r="K13" s="113">
        <f t="shared" si="7"/>
        <v>1589.5000000000002</v>
      </c>
      <c r="L13" s="113">
        <f t="shared" si="8"/>
        <v>1734</v>
      </c>
      <c r="M13" s="113">
        <f t="shared" si="9"/>
        <v>1878.5</v>
      </c>
      <c r="N13" s="114">
        <f t="shared" si="10"/>
        <v>2022.9999999999998</v>
      </c>
      <c r="O13" s="114">
        <f t="shared" si="11"/>
        <v>2167.5</v>
      </c>
      <c r="P13" s="175">
        <v>180</v>
      </c>
      <c r="Q13" s="148">
        <v>180</v>
      </c>
      <c r="R13" s="11"/>
    </row>
    <row r="14" spans="1:18" ht="15.75" x14ac:dyDescent="0.25">
      <c r="A14" s="539"/>
      <c r="B14" s="218" t="s">
        <v>3</v>
      </c>
      <c r="C14" s="113">
        <f>J14*0.3</f>
        <v>433.5</v>
      </c>
      <c r="D14" s="113">
        <f t="shared" ref="D14:D27" si="12">J14*0.4</f>
        <v>578</v>
      </c>
      <c r="E14" s="113">
        <f t="shared" ref="E14:E112" si="13">J14*0.5</f>
        <v>722.5</v>
      </c>
      <c r="F14" s="113">
        <f t="shared" ref="F14:F112" si="14">J14*0.6</f>
        <v>867</v>
      </c>
      <c r="G14" s="113">
        <f t="shared" ref="G14:G112" si="15">J14*0.7</f>
        <v>1011.4999999999999</v>
      </c>
      <c r="H14" s="113">
        <f t="shared" ref="H14:H112" si="16">J14*0.8</f>
        <v>1156</v>
      </c>
      <c r="I14" s="113">
        <f t="shared" ref="I14:I112" si="17">J14*0.9</f>
        <v>1300.5</v>
      </c>
      <c r="J14" s="383">
        <v>1445</v>
      </c>
      <c r="K14" s="113">
        <f t="shared" ref="K14:K112" si="18">J14*1.1</f>
        <v>1589.5000000000002</v>
      </c>
      <c r="L14" s="113">
        <f t="shared" ref="L14:L112" si="19">J14*1.2</f>
        <v>1734</v>
      </c>
      <c r="M14" s="113">
        <f t="shared" ref="M14:M112" si="20">J14*1.3</f>
        <v>1878.5</v>
      </c>
      <c r="N14" s="114">
        <f t="shared" ref="N14:N112" si="21">J14*1.4</f>
        <v>2022.9999999999998</v>
      </c>
      <c r="O14" s="114">
        <f t="shared" ref="O14:O112" si="22">J14*1.5</f>
        <v>2167.5</v>
      </c>
      <c r="P14" s="176">
        <v>180</v>
      </c>
      <c r="Q14" s="131">
        <v>220</v>
      </c>
      <c r="R14" s="11"/>
    </row>
    <row r="15" spans="1:18" ht="16.5" thickBot="1" x14ac:dyDescent="0.3">
      <c r="A15" s="540"/>
      <c r="B15" s="219" t="s">
        <v>4</v>
      </c>
      <c r="C15" s="133">
        <f>J15*0.3</f>
        <v>433.5</v>
      </c>
      <c r="D15" s="133">
        <f t="shared" si="12"/>
        <v>578</v>
      </c>
      <c r="E15" s="133">
        <f t="shared" si="13"/>
        <v>722.5</v>
      </c>
      <c r="F15" s="133">
        <f t="shared" si="14"/>
        <v>867</v>
      </c>
      <c r="G15" s="133">
        <f t="shared" si="15"/>
        <v>1011.4999999999999</v>
      </c>
      <c r="H15" s="133">
        <f t="shared" si="16"/>
        <v>1156</v>
      </c>
      <c r="I15" s="133">
        <f t="shared" si="17"/>
        <v>1300.5</v>
      </c>
      <c r="J15" s="383">
        <v>1445</v>
      </c>
      <c r="K15" s="133">
        <f t="shared" si="18"/>
        <v>1589.5000000000002</v>
      </c>
      <c r="L15" s="133">
        <f t="shared" si="19"/>
        <v>1734</v>
      </c>
      <c r="M15" s="133">
        <f t="shared" si="20"/>
        <v>1878.5</v>
      </c>
      <c r="N15" s="134">
        <f t="shared" si="21"/>
        <v>2022.9999999999998</v>
      </c>
      <c r="O15" s="134">
        <f t="shared" si="22"/>
        <v>2167.5</v>
      </c>
      <c r="P15" s="177">
        <v>200</v>
      </c>
      <c r="Q15" s="149">
        <v>220</v>
      </c>
      <c r="R15" s="11"/>
    </row>
    <row r="16" spans="1:18" ht="16.5" thickBot="1" x14ac:dyDescent="0.3">
      <c r="A16" s="524">
        <v>2</v>
      </c>
      <c r="B16" s="136" t="s">
        <v>143</v>
      </c>
      <c r="C16" s="126">
        <f t="shared" ref="C16:C27" si="23">J16*0.3</f>
        <v>529.5</v>
      </c>
      <c r="D16" s="126">
        <f t="shared" si="12"/>
        <v>706</v>
      </c>
      <c r="E16" s="126">
        <f t="shared" si="13"/>
        <v>882.5</v>
      </c>
      <c r="F16" s="126">
        <f t="shared" si="14"/>
        <v>1059</v>
      </c>
      <c r="G16" s="126">
        <f t="shared" si="15"/>
        <v>1235.5</v>
      </c>
      <c r="H16" s="126">
        <f t="shared" si="16"/>
        <v>1412</v>
      </c>
      <c r="I16" s="126">
        <f t="shared" si="17"/>
        <v>1588.5</v>
      </c>
      <c r="J16" s="126">
        <v>1765</v>
      </c>
      <c r="K16" s="126">
        <f t="shared" si="18"/>
        <v>1941.5000000000002</v>
      </c>
      <c r="L16" s="126">
        <f t="shared" si="19"/>
        <v>2118</v>
      </c>
      <c r="M16" s="126">
        <f t="shared" si="20"/>
        <v>2294.5</v>
      </c>
      <c r="N16" s="127">
        <f t="shared" si="21"/>
        <v>2471</v>
      </c>
      <c r="O16" s="127">
        <f t="shared" si="22"/>
        <v>2647.5</v>
      </c>
      <c r="P16" s="174">
        <v>180</v>
      </c>
      <c r="Q16" s="147">
        <v>180</v>
      </c>
      <c r="R16" s="11"/>
    </row>
    <row r="17" spans="1:18" ht="16.5" thickBot="1" x14ac:dyDescent="0.3">
      <c r="A17" s="525"/>
      <c r="B17" s="130" t="s">
        <v>144</v>
      </c>
      <c r="C17" s="113">
        <f t="shared" si="23"/>
        <v>529.5</v>
      </c>
      <c r="D17" s="113">
        <f t="shared" si="12"/>
        <v>706</v>
      </c>
      <c r="E17" s="113">
        <f t="shared" si="13"/>
        <v>882.5</v>
      </c>
      <c r="F17" s="113">
        <f t="shared" si="14"/>
        <v>1059</v>
      </c>
      <c r="G17" s="113">
        <f t="shared" si="15"/>
        <v>1235.5</v>
      </c>
      <c r="H17" s="113">
        <f t="shared" si="16"/>
        <v>1412</v>
      </c>
      <c r="I17" s="113">
        <f t="shared" si="17"/>
        <v>1588.5</v>
      </c>
      <c r="J17" s="126">
        <v>1765</v>
      </c>
      <c r="K17" s="113">
        <f t="shared" si="18"/>
        <v>1941.5000000000002</v>
      </c>
      <c r="L17" s="113">
        <f t="shared" si="19"/>
        <v>2118</v>
      </c>
      <c r="M17" s="113">
        <f t="shared" si="20"/>
        <v>2294.5</v>
      </c>
      <c r="N17" s="114">
        <f t="shared" si="21"/>
        <v>2471</v>
      </c>
      <c r="O17" s="114">
        <f t="shared" si="22"/>
        <v>2647.5</v>
      </c>
      <c r="P17" s="176">
        <v>180</v>
      </c>
      <c r="Q17" s="131">
        <v>180</v>
      </c>
      <c r="R17" s="11"/>
    </row>
    <row r="18" spans="1:18" ht="16.5" thickBot="1" x14ac:dyDescent="0.3">
      <c r="A18" s="525"/>
      <c r="B18" s="130" t="s">
        <v>293</v>
      </c>
      <c r="C18" s="113">
        <f t="shared" si="23"/>
        <v>529.5</v>
      </c>
      <c r="D18" s="113">
        <f t="shared" si="12"/>
        <v>706</v>
      </c>
      <c r="E18" s="113">
        <f t="shared" si="13"/>
        <v>882.5</v>
      </c>
      <c r="F18" s="113">
        <f t="shared" si="14"/>
        <v>1059</v>
      </c>
      <c r="G18" s="113">
        <f t="shared" si="15"/>
        <v>1235.5</v>
      </c>
      <c r="H18" s="113">
        <f t="shared" si="16"/>
        <v>1412</v>
      </c>
      <c r="I18" s="113">
        <f t="shared" si="17"/>
        <v>1588.5</v>
      </c>
      <c r="J18" s="126">
        <v>1765</v>
      </c>
      <c r="K18" s="113">
        <f t="shared" si="18"/>
        <v>1941.5000000000002</v>
      </c>
      <c r="L18" s="113">
        <f t="shared" si="19"/>
        <v>2118</v>
      </c>
      <c r="M18" s="113">
        <f t="shared" si="20"/>
        <v>2294.5</v>
      </c>
      <c r="N18" s="114">
        <f t="shared" si="21"/>
        <v>2471</v>
      </c>
      <c r="O18" s="114">
        <f t="shared" si="22"/>
        <v>2647.5</v>
      </c>
      <c r="P18" s="176">
        <v>180</v>
      </c>
      <c r="Q18" s="131">
        <v>180</v>
      </c>
      <c r="R18" s="11"/>
    </row>
    <row r="19" spans="1:18" ht="16.5" thickBot="1" x14ac:dyDescent="0.3">
      <c r="A19" s="525"/>
      <c r="B19" s="130" t="s">
        <v>145</v>
      </c>
      <c r="C19" s="113">
        <f t="shared" si="23"/>
        <v>529.5</v>
      </c>
      <c r="D19" s="113">
        <f t="shared" si="12"/>
        <v>706</v>
      </c>
      <c r="E19" s="113">
        <f t="shared" si="13"/>
        <v>882.5</v>
      </c>
      <c r="F19" s="113">
        <f t="shared" si="14"/>
        <v>1059</v>
      </c>
      <c r="G19" s="113">
        <f t="shared" si="15"/>
        <v>1235.5</v>
      </c>
      <c r="H19" s="113">
        <f t="shared" si="16"/>
        <v>1412</v>
      </c>
      <c r="I19" s="113">
        <f t="shared" si="17"/>
        <v>1588.5</v>
      </c>
      <c r="J19" s="126">
        <v>1765</v>
      </c>
      <c r="K19" s="113">
        <f t="shared" si="18"/>
        <v>1941.5000000000002</v>
      </c>
      <c r="L19" s="113">
        <f t="shared" si="19"/>
        <v>2118</v>
      </c>
      <c r="M19" s="113">
        <f t="shared" si="20"/>
        <v>2294.5</v>
      </c>
      <c r="N19" s="114">
        <f t="shared" si="21"/>
        <v>2471</v>
      </c>
      <c r="O19" s="114">
        <f t="shared" si="22"/>
        <v>2647.5</v>
      </c>
      <c r="P19" s="176">
        <v>180</v>
      </c>
      <c r="Q19" s="131">
        <v>220</v>
      </c>
      <c r="R19" s="11"/>
    </row>
    <row r="20" spans="1:18" ht="16.5" thickBot="1" x14ac:dyDescent="0.3">
      <c r="A20" s="525"/>
      <c r="B20" s="130" t="s">
        <v>146</v>
      </c>
      <c r="C20" s="113">
        <f t="shared" si="23"/>
        <v>529.5</v>
      </c>
      <c r="D20" s="113">
        <f t="shared" si="12"/>
        <v>706</v>
      </c>
      <c r="E20" s="113">
        <f t="shared" si="13"/>
        <v>882.5</v>
      </c>
      <c r="F20" s="113">
        <f t="shared" si="14"/>
        <v>1059</v>
      </c>
      <c r="G20" s="113">
        <f t="shared" si="15"/>
        <v>1235.5</v>
      </c>
      <c r="H20" s="113">
        <f t="shared" si="16"/>
        <v>1412</v>
      </c>
      <c r="I20" s="113">
        <f t="shared" si="17"/>
        <v>1588.5</v>
      </c>
      <c r="J20" s="126">
        <v>1765</v>
      </c>
      <c r="K20" s="113">
        <f t="shared" si="18"/>
        <v>1941.5000000000002</v>
      </c>
      <c r="L20" s="113">
        <f t="shared" si="19"/>
        <v>2118</v>
      </c>
      <c r="M20" s="113">
        <f t="shared" si="20"/>
        <v>2294.5</v>
      </c>
      <c r="N20" s="114">
        <f t="shared" si="21"/>
        <v>2471</v>
      </c>
      <c r="O20" s="114">
        <f t="shared" si="22"/>
        <v>2647.5</v>
      </c>
      <c r="P20" s="175">
        <v>180</v>
      </c>
      <c r="Q20" s="129">
        <v>180</v>
      </c>
      <c r="R20" s="11"/>
    </row>
    <row r="21" spans="1:18" ht="16.5" thickBot="1" x14ac:dyDescent="0.3">
      <c r="A21" s="525"/>
      <c r="B21" s="130" t="s">
        <v>5</v>
      </c>
      <c r="C21" s="113">
        <f t="shared" si="23"/>
        <v>529.5</v>
      </c>
      <c r="D21" s="113">
        <f t="shared" si="12"/>
        <v>706</v>
      </c>
      <c r="E21" s="113">
        <f t="shared" si="13"/>
        <v>882.5</v>
      </c>
      <c r="F21" s="113">
        <f t="shared" si="14"/>
        <v>1059</v>
      </c>
      <c r="G21" s="113">
        <f t="shared" si="15"/>
        <v>1235.5</v>
      </c>
      <c r="H21" s="113">
        <f t="shared" si="16"/>
        <v>1412</v>
      </c>
      <c r="I21" s="113">
        <f t="shared" si="17"/>
        <v>1588.5</v>
      </c>
      <c r="J21" s="126">
        <v>1765</v>
      </c>
      <c r="K21" s="113">
        <f t="shared" si="18"/>
        <v>1941.5000000000002</v>
      </c>
      <c r="L21" s="113">
        <f t="shared" si="19"/>
        <v>2118</v>
      </c>
      <c r="M21" s="113">
        <f t="shared" si="20"/>
        <v>2294.5</v>
      </c>
      <c r="N21" s="114">
        <f t="shared" si="21"/>
        <v>2471</v>
      </c>
      <c r="O21" s="114">
        <f t="shared" si="22"/>
        <v>2647.5</v>
      </c>
      <c r="P21" s="176">
        <v>180</v>
      </c>
      <c r="Q21" s="131">
        <v>220</v>
      </c>
      <c r="R21" s="11"/>
    </row>
    <row r="22" spans="1:18" ht="16.5" thickBot="1" x14ac:dyDescent="0.3">
      <c r="A22" s="525"/>
      <c r="B22" s="130" t="s">
        <v>147</v>
      </c>
      <c r="C22" s="113">
        <f t="shared" si="23"/>
        <v>529.5</v>
      </c>
      <c r="D22" s="113">
        <f t="shared" si="12"/>
        <v>706</v>
      </c>
      <c r="E22" s="113">
        <f t="shared" si="13"/>
        <v>882.5</v>
      </c>
      <c r="F22" s="113">
        <f t="shared" si="14"/>
        <v>1059</v>
      </c>
      <c r="G22" s="113">
        <f t="shared" si="15"/>
        <v>1235.5</v>
      </c>
      <c r="H22" s="113">
        <f t="shared" si="16"/>
        <v>1412</v>
      </c>
      <c r="I22" s="113">
        <f t="shared" si="17"/>
        <v>1588.5</v>
      </c>
      <c r="J22" s="126">
        <v>1765</v>
      </c>
      <c r="K22" s="113">
        <f t="shared" si="18"/>
        <v>1941.5000000000002</v>
      </c>
      <c r="L22" s="113">
        <f t="shared" si="19"/>
        <v>2118</v>
      </c>
      <c r="M22" s="113">
        <f t="shared" si="20"/>
        <v>2294.5</v>
      </c>
      <c r="N22" s="114">
        <f t="shared" si="21"/>
        <v>2471</v>
      </c>
      <c r="O22" s="114">
        <f t="shared" si="22"/>
        <v>2647.5</v>
      </c>
      <c r="P22" s="175">
        <v>178</v>
      </c>
      <c r="Q22" s="129">
        <v>180</v>
      </c>
      <c r="R22" s="11"/>
    </row>
    <row r="23" spans="1:18" ht="16.5" thickBot="1" x14ac:dyDescent="0.3">
      <c r="A23" s="525"/>
      <c r="B23" s="130" t="s">
        <v>148</v>
      </c>
      <c r="C23" s="113">
        <f t="shared" si="23"/>
        <v>529.5</v>
      </c>
      <c r="D23" s="113">
        <f t="shared" si="12"/>
        <v>706</v>
      </c>
      <c r="E23" s="113">
        <f t="shared" si="13"/>
        <v>882.5</v>
      </c>
      <c r="F23" s="113">
        <f t="shared" si="14"/>
        <v>1059</v>
      </c>
      <c r="G23" s="113">
        <f t="shared" si="15"/>
        <v>1235.5</v>
      </c>
      <c r="H23" s="113">
        <f t="shared" si="16"/>
        <v>1412</v>
      </c>
      <c r="I23" s="113">
        <f t="shared" si="17"/>
        <v>1588.5</v>
      </c>
      <c r="J23" s="126">
        <v>1765</v>
      </c>
      <c r="K23" s="113">
        <f t="shared" si="18"/>
        <v>1941.5000000000002</v>
      </c>
      <c r="L23" s="113">
        <f t="shared" si="19"/>
        <v>2118</v>
      </c>
      <c r="M23" s="113">
        <f t="shared" si="20"/>
        <v>2294.5</v>
      </c>
      <c r="N23" s="114">
        <f t="shared" si="21"/>
        <v>2471</v>
      </c>
      <c r="O23" s="114">
        <f t="shared" si="22"/>
        <v>2647.5</v>
      </c>
      <c r="P23" s="175">
        <v>180</v>
      </c>
      <c r="Q23" s="129">
        <v>180</v>
      </c>
      <c r="R23" s="11"/>
    </row>
    <row r="24" spans="1:18" ht="16.5" thickBot="1" x14ac:dyDescent="0.3">
      <c r="A24" s="525"/>
      <c r="B24" s="130" t="s">
        <v>149</v>
      </c>
      <c r="C24" s="113">
        <f t="shared" si="23"/>
        <v>529.5</v>
      </c>
      <c r="D24" s="113">
        <f t="shared" si="12"/>
        <v>706</v>
      </c>
      <c r="E24" s="113">
        <f t="shared" si="13"/>
        <v>882.5</v>
      </c>
      <c r="F24" s="113">
        <f t="shared" si="14"/>
        <v>1059</v>
      </c>
      <c r="G24" s="113">
        <f t="shared" si="15"/>
        <v>1235.5</v>
      </c>
      <c r="H24" s="113">
        <f t="shared" si="16"/>
        <v>1412</v>
      </c>
      <c r="I24" s="113">
        <f t="shared" si="17"/>
        <v>1588.5</v>
      </c>
      <c r="J24" s="126">
        <v>1765</v>
      </c>
      <c r="K24" s="113">
        <f t="shared" si="18"/>
        <v>1941.5000000000002</v>
      </c>
      <c r="L24" s="113">
        <f t="shared" si="19"/>
        <v>2118</v>
      </c>
      <c r="M24" s="113">
        <f t="shared" si="20"/>
        <v>2294.5</v>
      </c>
      <c r="N24" s="114">
        <f t="shared" si="21"/>
        <v>2471</v>
      </c>
      <c r="O24" s="114">
        <f t="shared" si="22"/>
        <v>2647.5</v>
      </c>
      <c r="P24" s="175">
        <v>180</v>
      </c>
      <c r="Q24" s="129">
        <v>180</v>
      </c>
      <c r="R24" s="11"/>
    </row>
    <row r="25" spans="1:18" ht="16.5" thickBot="1" x14ac:dyDescent="0.3">
      <c r="A25" s="525"/>
      <c r="B25" s="130" t="s">
        <v>150</v>
      </c>
      <c r="C25" s="113">
        <f t="shared" si="23"/>
        <v>529.5</v>
      </c>
      <c r="D25" s="113">
        <f t="shared" si="12"/>
        <v>706</v>
      </c>
      <c r="E25" s="113">
        <f t="shared" si="13"/>
        <v>882.5</v>
      </c>
      <c r="F25" s="113">
        <f t="shared" si="14"/>
        <v>1059</v>
      </c>
      <c r="G25" s="113">
        <f t="shared" si="15"/>
        <v>1235.5</v>
      </c>
      <c r="H25" s="113">
        <f t="shared" si="16"/>
        <v>1412</v>
      </c>
      <c r="I25" s="113">
        <f t="shared" si="17"/>
        <v>1588.5</v>
      </c>
      <c r="J25" s="126">
        <v>1765</v>
      </c>
      <c r="K25" s="113">
        <f t="shared" si="18"/>
        <v>1941.5000000000002</v>
      </c>
      <c r="L25" s="113">
        <f t="shared" si="19"/>
        <v>2118</v>
      </c>
      <c r="M25" s="113">
        <f t="shared" si="20"/>
        <v>2294.5</v>
      </c>
      <c r="N25" s="114">
        <f t="shared" si="21"/>
        <v>2471</v>
      </c>
      <c r="O25" s="114">
        <f t="shared" si="22"/>
        <v>2647.5</v>
      </c>
      <c r="P25" s="175">
        <v>180</v>
      </c>
      <c r="Q25" s="129">
        <v>180</v>
      </c>
      <c r="R25" s="11"/>
    </row>
    <row r="26" spans="1:18" ht="16.5" thickBot="1" x14ac:dyDescent="0.3">
      <c r="A26" s="525"/>
      <c r="B26" s="130" t="s">
        <v>151</v>
      </c>
      <c r="C26" s="113">
        <f t="shared" si="23"/>
        <v>529.5</v>
      </c>
      <c r="D26" s="113">
        <f t="shared" si="12"/>
        <v>706</v>
      </c>
      <c r="E26" s="113">
        <f t="shared" si="13"/>
        <v>882.5</v>
      </c>
      <c r="F26" s="113">
        <f t="shared" si="14"/>
        <v>1059</v>
      </c>
      <c r="G26" s="113">
        <f t="shared" si="15"/>
        <v>1235.5</v>
      </c>
      <c r="H26" s="113">
        <f t="shared" si="16"/>
        <v>1412</v>
      </c>
      <c r="I26" s="113">
        <f t="shared" si="17"/>
        <v>1588.5</v>
      </c>
      <c r="J26" s="126">
        <v>1765</v>
      </c>
      <c r="K26" s="113">
        <f t="shared" si="18"/>
        <v>1941.5000000000002</v>
      </c>
      <c r="L26" s="113">
        <f t="shared" si="19"/>
        <v>2118</v>
      </c>
      <c r="M26" s="113">
        <f t="shared" si="20"/>
        <v>2294.5</v>
      </c>
      <c r="N26" s="114">
        <f t="shared" si="21"/>
        <v>2471</v>
      </c>
      <c r="O26" s="114">
        <f t="shared" si="22"/>
        <v>2647.5</v>
      </c>
      <c r="P26" s="176">
        <v>180</v>
      </c>
      <c r="Q26" s="131">
        <v>180</v>
      </c>
      <c r="R26" s="11"/>
    </row>
    <row r="27" spans="1:18" ht="15.75" x14ac:dyDescent="0.25">
      <c r="A27" s="525"/>
      <c r="B27" s="124" t="s">
        <v>294</v>
      </c>
      <c r="C27" s="113">
        <f t="shared" si="23"/>
        <v>529.5</v>
      </c>
      <c r="D27" s="113">
        <f t="shared" si="12"/>
        <v>706</v>
      </c>
      <c r="E27" s="113">
        <f t="shared" si="13"/>
        <v>882.5</v>
      </c>
      <c r="F27" s="113">
        <f t="shared" si="14"/>
        <v>1059</v>
      </c>
      <c r="G27" s="113">
        <f t="shared" si="15"/>
        <v>1235.5</v>
      </c>
      <c r="H27" s="113">
        <f t="shared" si="16"/>
        <v>1412</v>
      </c>
      <c r="I27" s="113">
        <f t="shared" si="17"/>
        <v>1588.5</v>
      </c>
      <c r="J27" s="126">
        <v>1765</v>
      </c>
      <c r="K27" s="113">
        <f t="shared" si="18"/>
        <v>1941.5000000000002</v>
      </c>
      <c r="L27" s="113">
        <f t="shared" si="19"/>
        <v>2118</v>
      </c>
      <c r="M27" s="113">
        <f t="shared" si="20"/>
        <v>2294.5</v>
      </c>
      <c r="N27" s="114">
        <f t="shared" si="21"/>
        <v>2471</v>
      </c>
      <c r="O27" s="114">
        <f t="shared" si="22"/>
        <v>2647.5</v>
      </c>
      <c r="P27" s="185">
        <v>180</v>
      </c>
      <c r="Q27" s="122">
        <v>220</v>
      </c>
      <c r="R27" s="11"/>
    </row>
    <row r="28" spans="1:18" ht="15.6" customHeight="1" x14ac:dyDescent="0.25">
      <c r="A28" s="525"/>
      <c r="B28" s="545" t="s">
        <v>299</v>
      </c>
      <c r="C28" s="520">
        <f>J28*0.3</f>
        <v>529.5</v>
      </c>
      <c r="D28" s="520">
        <f>J28*0.4</f>
        <v>706</v>
      </c>
      <c r="E28" s="520">
        <f t="shared" si="13"/>
        <v>882.5</v>
      </c>
      <c r="F28" s="520">
        <f t="shared" si="14"/>
        <v>1059</v>
      </c>
      <c r="G28" s="520">
        <f t="shared" si="15"/>
        <v>1235.5</v>
      </c>
      <c r="H28" s="520">
        <f t="shared" si="16"/>
        <v>1412</v>
      </c>
      <c r="I28" s="520">
        <f t="shared" si="17"/>
        <v>1588.5</v>
      </c>
      <c r="J28" s="520">
        <v>1765</v>
      </c>
      <c r="K28" s="520">
        <f t="shared" si="18"/>
        <v>1941.5000000000002</v>
      </c>
      <c r="L28" s="520">
        <f t="shared" si="19"/>
        <v>2118</v>
      </c>
      <c r="M28" s="520">
        <f t="shared" si="20"/>
        <v>2294.5</v>
      </c>
      <c r="N28" s="520">
        <f t="shared" si="21"/>
        <v>2471</v>
      </c>
      <c r="O28" s="522">
        <f t="shared" si="22"/>
        <v>2647.5</v>
      </c>
      <c r="P28" s="541">
        <v>180</v>
      </c>
      <c r="Q28" s="543">
        <v>215</v>
      </c>
      <c r="R28" s="11"/>
    </row>
    <row r="29" spans="1:18" ht="143.44999999999999" customHeight="1" x14ac:dyDescent="0.25">
      <c r="A29" s="525"/>
      <c r="B29" s="546"/>
      <c r="C29" s="521"/>
      <c r="D29" s="521"/>
      <c r="E29" s="521"/>
      <c r="F29" s="521"/>
      <c r="G29" s="521"/>
      <c r="H29" s="521"/>
      <c r="I29" s="521"/>
      <c r="J29" s="521"/>
      <c r="K29" s="521"/>
      <c r="L29" s="521"/>
      <c r="M29" s="521"/>
      <c r="N29" s="521"/>
      <c r="O29" s="523"/>
      <c r="P29" s="542"/>
      <c r="Q29" s="544"/>
      <c r="R29" s="11"/>
    </row>
    <row r="30" spans="1:18" ht="31.5" x14ac:dyDescent="0.25">
      <c r="A30" s="525"/>
      <c r="B30" s="125" t="s">
        <v>152</v>
      </c>
      <c r="C30" s="113">
        <f t="shared" ref="C30:C41" si="24">J30*0.3</f>
        <v>423.59999999999997</v>
      </c>
      <c r="D30" s="113">
        <f t="shared" ref="D30:D79" si="25">J30*0.4</f>
        <v>564.80000000000007</v>
      </c>
      <c r="E30" s="113">
        <f t="shared" si="13"/>
        <v>706</v>
      </c>
      <c r="F30" s="113">
        <f t="shared" si="14"/>
        <v>847.19999999999993</v>
      </c>
      <c r="G30" s="113">
        <f t="shared" si="15"/>
        <v>988.4</v>
      </c>
      <c r="H30" s="113">
        <f t="shared" si="16"/>
        <v>1129.6000000000001</v>
      </c>
      <c r="I30" s="113">
        <f t="shared" si="17"/>
        <v>1270.8</v>
      </c>
      <c r="J30" s="371">
        <v>1412</v>
      </c>
      <c r="K30" s="113">
        <f t="shared" si="18"/>
        <v>1553.2</v>
      </c>
      <c r="L30" s="115">
        <f t="shared" si="19"/>
        <v>1694.3999999999999</v>
      </c>
      <c r="M30" s="115">
        <f t="shared" si="20"/>
        <v>1835.6000000000001</v>
      </c>
      <c r="N30" s="152">
        <f t="shared" si="21"/>
        <v>1976.8</v>
      </c>
      <c r="O30" s="152">
        <f t="shared" si="22"/>
        <v>2118</v>
      </c>
      <c r="P30" s="175" t="s">
        <v>298</v>
      </c>
      <c r="Q30" s="129">
        <v>150</v>
      </c>
      <c r="R30" s="11"/>
    </row>
    <row r="31" spans="1:18" ht="32.25" thickBot="1" x14ac:dyDescent="0.3">
      <c r="A31" s="526"/>
      <c r="B31" s="476" t="s">
        <v>153</v>
      </c>
      <c r="C31" s="473">
        <f t="shared" si="24"/>
        <v>423.59999999999997</v>
      </c>
      <c r="D31" s="473">
        <f t="shared" si="25"/>
        <v>564.80000000000007</v>
      </c>
      <c r="E31" s="473">
        <f>J31*0.5</f>
        <v>706</v>
      </c>
      <c r="F31" s="473">
        <f>J31*0.6</f>
        <v>847.19999999999993</v>
      </c>
      <c r="G31" s="473">
        <f>J31*0.7</f>
        <v>988.4</v>
      </c>
      <c r="H31" s="473">
        <f>J31*0.8</f>
        <v>1129.6000000000001</v>
      </c>
      <c r="I31" s="473">
        <v>1170</v>
      </c>
      <c r="J31" s="372">
        <v>1412</v>
      </c>
      <c r="K31" s="133">
        <f>J31*1.1</f>
        <v>1553.2</v>
      </c>
      <c r="L31" s="133">
        <f>J31*1.2</f>
        <v>1694.3999999999999</v>
      </c>
      <c r="M31" s="133">
        <f>J31*1.3</f>
        <v>1835.6000000000001</v>
      </c>
      <c r="N31" s="134">
        <f>J31*1.4</f>
        <v>1976.8</v>
      </c>
      <c r="O31" s="134">
        <f>J31*1.5</f>
        <v>2118</v>
      </c>
      <c r="P31" s="178" t="s">
        <v>298</v>
      </c>
      <c r="Q31" s="135">
        <v>150</v>
      </c>
      <c r="R31" s="11"/>
    </row>
    <row r="32" spans="1:18" ht="15.75" x14ac:dyDescent="0.25">
      <c r="A32" s="547">
        <v>3</v>
      </c>
      <c r="B32" s="130" t="s">
        <v>6</v>
      </c>
      <c r="C32" s="480">
        <f t="shared" si="24"/>
        <v>639</v>
      </c>
      <c r="D32" s="480">
        <f t="shared" si="25"/>
        <v>852</v>
      </c>
      <c r="E32" s="480">
        <f t="shared" si="13"/>
        <v>1065</v>
      </c>
      <c r="F32" s="480">
        <f t="shared" si="14"/>
        <v>1278</v>
      </c>
      <c r="G32" s="480">
        <f t="shared" si="15"/>
        <v>1491</v>
      </c>
      <c r="H32" s="480">
        <f t="shared" si="16"/>
        <v>1704</v>
      </c>
      <c r="I32" s="480">
        <f t="shared" si="17"/>
        <v>1917</v>
      </c>
      <c r="J32" s="126">
        <v>2130</v>
      </c>
      <c r="K32" s="126">
        <f t="shared" si="18"/>
        <v>2343</v>
      </c>
      <c r="L32" s="126">
        <f t="shared" si="19"/>
        <v>2556</v>
      </c>
      <c r="M32" s="126">
        <f t="shared" si="20"/>
        <v>2769</v>
      </c>
      <c r="N32" s="127">
        <f t="shared" si="21"/>
        <v>2982</v>
      </c>
      <c r="O32" s="127">
        <f t="shared" si="22"/>
        <v>3195</v>
      </c>
      <c r="P32" s="179">
        <v>180</v>
      </c>
      <c r="Q32" s="128">
        <v>180</v>
      </c>
      <c r="R32" s="11"/>
    </row>
    <row r="33" spans="1:18" ht="31.5" x14ac:dyDescent="0.25">
      <c r="A33" s="548"/>
      <c r="B33" s="130" t="s">
        <v>300</v>
      </c>
      <c r="C33" s="480">
        <f t="shared" si="24"/>
        <v>639</v>
      </c>
      <c r="D33" s="480">
        <f t="shared" si="25"/>
        <v>852</v>
      </c>
      <c r="E33" s="480">
        <f t="shared" si="13"/>
        <v>1065</v>
      </c>
      <c r="F33" s="480">
        <f t="shared" si="14"/>
        <v>1278</v>
      </c>
      <c r="G33" s="480">
        <f t="shared" si="15"/>
        <v>1491</v>
      </c>
      <c r="H33" s="480">
        <f t="shared" si="16"/>
        <v>1704</v>
      </c>
      <c r="I33" s="480">
        <f t="shared" si="17"/>
        <v>1917</v>
      </c>
      <c r="J33" s="371">
        <v>2130</v>
      </c>
      <c r="K33" s="113">
        <f t="shared" si="18"/>
        <v>2343</v>
      </c>
      <c r="L33" s="113">
        <f t="shared" si="19"/>
        <v>2556</v>
      </c>
      <c r="M33" s="113">
        <f t="shared" si="20"/>
        <v>2769</v>
      </c>
      <c r="N33" s="114">
        <f t="shared" si="21"/>
        <v>2982</v>
      </c>
      <c r="O33" s="114">
        <f t="shared" si="22"/>
        <v>3195</v>
      </c>
      <c r="P33" s="180">
        <v>190</v>
      </c>
      <c r="Q33" s="129">
        <v>190</v>
      </c>
      <c r="R33" s="11"/>
    </row>
    <row r="34" spans="1:18" ht="30.75" x14ac:dyDescent="0.25">
      <c r="A34" s="548"/>
      <c r="B34" s="130" t="s">
        <v>301</v>
      </c>
      <c r="C34" s="480">
        <f t="shared" si="24"/>
        <v>639</v>
      </c>
      <c r="D34" s="480">
        <f t="shared" si="25"/>
        <v>852</v>
      </c>
      <c r="E34" s="480">
        <f t="shared" si="13"/>
        <v>1065</v>
      </c>
      <c r="F34" s="480">
        <f t="shared" si="14"/>
        <v>1278</v>
      </c>
      <c r="G34" s="480">
        <f t="shared" si="15"/>
        <v>1491</v>
      </c>
      <c r="H34" s="480">
        <f t="shared" si="16"/>
        <v>1704</v>
      </c>
      <c r="I34" s="480">
        <f t="shared" si="17"/>
        <v>1917</v>
      </c>
      <c r="J34" s="371">
        <v>2130</v>
      </c>
      <c r="K34" s="113">
        <f t="shared" si="18"/>
        <v>2343</v>
      </c>
      <c r="L34" s="113">
        <f t="shared" si="19"/>
        <v>2556</v>
      </c>
      <c r="M34" s="113">
        <f t="shared" si="20"/>
        <v>2769</v>
      </c>
      <c r="N34" s="114">
        <f t="shared" si="21"/>
        <v>2982</v>
      </c>
      <c r="O34" s="114">
        <f t="shared" si="22"/>
        <v>3195</v>
      </c>
      <c r="P34" s="176">
        <v>150</v>
      </c>
      <c r="Q34" s="131" t="s">
        <v>298</v>
      </c>
      <c r="R34" s="11"/>
    </row>
    <row r="35" spans="1:18" ht="15.75" x14ac:dyDescent="0.25">
      <c r="A35" s="548"/>
      <c r="B35" s="130" t="s">
        <v>302</v>
      </c>
      <c r="C35" s="480">
        <f t="shared" si="24"/>
        <v>639</v>
      </c>
      <c r="D35" s="480">
        <f t="shared" si="25"/>
        <v>852</v>
      </c>
      <c r="E35" s="480">
        <f t="shared" si="13"/>
        <v>1065</v>
      </c>
      <c r="F35" s="480">
        <f t="shared" si="14"/>
        <v>1278</v>
      </c>
      <c r="G35" s="480">
        <f t="shared" si="15"/>
        <v>1491</v>
      </c>
      <c r="H35" s="480">
        <f t="shared" si="16"/>
        <v>1704</v>
      </c>
      <c r="I35" s="480">
        <f t="shared" si="17"/>
        <v>1917</v>
      </c>
      <c r="J35" s="371">
        <v>2130</v>
      </c>
      <c r="K35" s="113">
        <f t="shared" si="18"/>
        <v>2343</v>
      </c>
      <c r="L35" s="113">
        <f t="shared" si="19"/>
        <v>2556</v>
      </c>
      <c r="M35" s="113">
        <f t="shared" si="20"/>
        <v>2769</v>
      </c>
      <c r="N35" s="114">
        <f t="shared" si="21"/>
        <v>2982</v>
      </c>
      <c r="O35" s="114">
        <f t="shared" si="22"/>
        <v>3195</v>
      </c>
      <c r="P35" s="176">
        <v>180</v>
      </c>
      <c r="Q35" s="131">
        <v>180</v>
      </c>
      <c r="R35" s="11"/>
    </row>
    <row r="36" spans="1:18" ht="31.5" x14ac:dyDescent="0.25">
      <c r="A36" s="548"/>
      <c r="B36" s="130" t="s">
        <v>305</v>
      </c>
      <c r="C36" s="480">
        <f t="shared" si="24"/>
        <v>511.2</v>
      </c>
      <c r="D36" s="480">
        <f t="shared" si="25"/>
        <v>681.6</v>
      </c>
      <c r="E36" s="480">
        <f t="shared" si="13"/>
        <v>852</v>
      </c>
      <c r="F36" s="480">
        <f t="shared" si="14"/>
        <v>1022.4</v>
      </c>
      <c r="G36" s="480">
        <f t="shared" si="15"/>
        <v>1192.8</v>
      </c>
      <c r="H36" s="480">
        <f t="shared" si="16"/>
        <v>1363.2</v>
      </c>
      <c r="I36" s="480">
        <f t="shared" si="17"/>
        <v>1533.6000000000001</v>
      </c>
      <c r="J36" s="371">
        <v>1704</v>
      </c>
      <c r="K36" s="113">
        <f t="shared" si="18"/>
        <v>1874.4</v>
      </c>
      <c r="L36" s="113">
        <f t="shared" si="19"/>
        <v>2044.8</v>
      </c>
      <c r="M36" s="113">
        <f t="shared" si="20"/>
        <v>2215.2000000000003</v>
      </c>
      <c r="N36" s="114">
        <f t="shared" si="21"/>
        <v>2385.6</v>
      </c>
      <c r="O36" s="114">
        <f t="shared" si="22"/>
        <v>2556</v>
      </c>
      <c r="P36" s="180" t="s">
        <v>298</v>
      </c>
      <c r="Q36" s="129">
        <v>220</v>
      </c>
      <c r="R36" s="11"/>
    </row>
    <row r="37" spans="1:18" ht="31.5" x14ac:dyDescent="0.25">
      <c r="A37" s="548"/>
      <c r="B37" s="130" t="s">
        <v>306</v>
      </c>
      <c r="C37" s="480">
        <f t="shared" si="24"/>
        <v>511.2</v>
      </c>
      <c r="D37" s="480">
        <f t="shared" si="25"/>
        <v>681.6</v>
      </c>
      <c r="E37" s="480">
        <f t="shared" si="13"/>
        <v>852</v>
      </c>
      <c r="F37" s="480">
        <f t="shared" si="14"/>
        <v>1022.4</v>
      </c>
      <c r="G37" s="480">
        <f t="shared" si="15"/>
        <v>1192.8</v>
      </c>
      <c r="H37" s="480">
        <f t="shared" si="16"/>
        <v>1363.2</v>
      </c>
      <c r="I37" s="480">
        <f t="shared" si="17"/>
        <v>1533.6000000000001</v>
      </c>
      <c r="J37" s="371">
        <v>1704</v>
      </c>
      <c r="K37" s="113">
        <f t="shared" si="18"/>
        <v>1874.4</v>
      </c>
      <c r="L37" s="113">
        <f t="shared" si="19"/>
        <v>2044.8</v>
      </c>
      <c r="M37" s="113">
        <f t="shared" si="20"/>
        <v>2215.2000000000003</v>
      </c>
      <c r="N37" s="114">
        <f t="shared" si="21"/>
        <v>2385.6</v>
      </c>
      <c r="O37" s="114">
        <f t="shared" si="22"/>
        <v>2556</v>
      </c>
      <c r="P37" s="180" t="s">
        <v>298</v>
      </c>
      <c r="Q37" s="129">
        <v>220</v>
      </c>
      <c r="R37" s="11"/>
    </row>
    <row r="38" spans="1:18" ht="31.5" x14ac:dyDescent="0.25">
      <c r="A38" s="548"/>
      <c r="B38" s="130" t="s">
        <v>308</v>
      </c>
      <c r="C38" s="480">
        <f t="shared" si="24"/>
        <v>639</v>
      </c>
      <c r="D38" s="480">
        <f t="shared" si="25"/>
        <v>852</v>
      </c>
      <c r="E38" s="480">
        <f t="shared" si="13"/>
        <v>1065</v>
      </c>
      <c r="F38" s="480">
        <f t="shared" si="14"/>
        <v>1278</v>
      </c>
      <c r="G38" s="480">
        <f t="shared" si="15"/>
        <v>1491</v>
      </c>
      <c r="H38" s="480">
        <f t="shared" si="16"/>
        <v>1704</v>
      </c>
      <c r="I38" s="480">
        <f t="shared" si="17"/>
        <v>1917</v>
      </c>
      <c r="J38" s="371">
        <v>2130</v>
      </c>
      <c r="K38" s="113">
        <f t="shared" si="18"/>
        <v>2343</v>
      </c>
      <c r="L38" s="113">
        <f t="shared" si="19"/>
        <v>2556</v>
      </c>
      <c r="M38" s="113">
        <f t="shared" si="20"/>
        <v>2769</v>
      </c>
      <c r="N38" s="114">
        <f t="shared" si="21"/>
        <v>2982</v>
      </c>
      <c r="O38" s="114">
        <f t="shared" si="22"/>
        <v>3195</v>
      </c>
      <c r="P38" s="180">
        <v>190</v>
      </c>
      <c r="Q38" s="129" t="s">
        <v>298</v>
      </c>
      <c r="R38" s="11"/>
    </row>
    <row r="39" spans="1:18" ht="15.75" x14ac:dyDescent="0.25">
      <c r="A39" s="548"/>
      <c r="B39" s="130" t="s">
        <v>303</v>
      </c>
      <c r="C39" s="480">
        <f t="shared" si="24"/>
        <v>639</v>
      </c>
      <c r="D39" s="480">
        <f t="shared" si="25"/>
        <v>852</v>
      </c>
      <c r="E39" s="480">
        <f t="shared" si="13"/>
        <v>1065</v>
      </c>
      <c r="F39" s="480">
        <f t="shared" si="14"/>
        <v>1278</v>
      </c>
      <c r="G39" s="480">
        <f t="shared" si="15"/>
        <v>1491</v>
      </c>
      <c r="H39" s="480">
        <f t="shared" si="16"/>
        <v>1704</v>
      </c>
      <c r="I39" s="480">
        <f t="shared" si="17"/>
        <v>1917</v>
      </c>
      <c r="J39" s="371">
        <v>2130</v>
      </c>
      <c r="K39" s="113">
        <f t="shared" si="18"/>
        <v>2343</v>
      </c>
      <c r="L39" s="113">
        <f t="shared" si="19"/>
        <v>2556</v>
      </c>
      <c r="M39" s="113">
        <f t="shared" si="20"/>
        <v>2769</v>
      </c>
      <c r="N39" s="114">
        <f t="shared" si="21"/>
        <v>2982</v>
      </c>
      <c r="O39" s="114">
        <f t="shared" si="22"/>
        <v>3195</v>
      </c>
      <c r="P39" s="180">
        <v>190</v>
      </c>
      <c r="Q39" s="129">
        <v>220</v>
      </c>
      <c r="R39" s="11"/>
    </row>
    <row r="40" spans="1:18" ht="15.75" x14ac:dyDescent="0.25">
      <c r="A40" s="548"/>
      <c r="B40" s="130" t="s">
        <v>304</v>
      </c>
      <c r="C40" s="480">
        <f t="shared" si="24"/>
        <v>639</v>
      </c>
      <c r="D40" s="480">
        <f t="shared" si="25"/>
        <v>852</v>
      </c>
      <c r="E40" s="480">
        <f t="shared" si="13"/>
        <v>1065</v>
      </c>
      <c r="F40" s="480">
        <f t="shared" si="14"/>
        <v>1278</v>
      </c>
      <c r="G40" s="480">
        <f t="shared" si="15"/>
        <v>1491</v>
      </c>
      <c r="H40" s="480">
        <f t="shared" si="16"/>
        <v>1704</v>
      </c>
      <c r="I40" s="480">
        <f t="shared" si="17"/>
        <v>1917</v>
      </c>
      <c r="J40" s="371">
        <v>2130</v>
      </c>
      <c r="K40" s="113">
        <f t="shared" si="18"/>
        <v>2343</v>
      </c>
      <c r="L40" s="113">
        <f t="shared" si="19"/>
        <v>2556</v>
      </c>
      <c r="M40" s="113">
        <f t="shared" si="20"/>
        <v>2769</v>
      </c>
      <c r="N40" s="114">
        <f t="shared" si="21"/>
        <v>2982</v>
      </c>
      <c r="O40" s="114">
        <f t="shared" si="22"/>
        <v>3195</v>
      </c>
      <c r="P40" s="176">
        <v>170</v>
      </c>
      <c r="Q40" s="131">
        <v>180</v>
      </c>
      <c r="R40" s="11"/>
    </row>
    <row r="41" spans="1:18" ht="31.5" x14ac:dyDescent="0.25">
      <c r="A41" s="548"/>
      <c r="B41" s="130" t="s">
        <v>307</v>
      </c>
      <c r="C41" s="480">
        <f t="shared" si="24"/>
        <v>639</v>
      </c>
      <c r="D41" s="480">
        <f t="shared" si="25"/>
        <v>852</v>
      </c>
      <c r="E41" s="480">
        <f t="shared" si="13"/>
        <v>1065</v>
      </c>
      <c r="F41" s="480">
        <f t="shared" si="14"/>
        <v>1278</v>
      </c>
      <c r="G41" s="480">
        <f t="shared" si="15"/>
        <v>1491</v>
      </c>
      <c r="H41" s="480">
        <f t="shared" si="16"/>
        <v>1704</v>
      </c>
      <c r="I41" s="480">
        <f t="shared" si="17"/>
        <v>1917</v>
      </c>
      <c r="J41" s="371">
        <v>2130</v>
      </c>
      <c r="K41" s="113">
        <f t="shared" si="18"/>
        <v>2343</v>
      </c>
      <c r="L41" s="113">
        <f t="shared" si="19"/>
        <v>2556</v>
      </c>
      <c r="M41" s="113">
        <f t="shared" si="20"/>
        <v>2769</v>
      </c>
      <c r="N41" s="114">
        <f t="shared" si="21"/>
        <v>2982</v>
      </c>
      <c r="O41" s="114">
        <f t="shared" si="22"/>
        <v>3195</v>
      </c>
      <c r="P41" s="180">
        <v>180</v>
      </c>
      <c r="Q41" s="132" t="s">
        <v>298</v>
      </c>
      <c r="R41" s="11"/>
    </row>
    <row r="42" spans="1:18" ht="15.75" x14ac:dyDescent="0.25">
      <c r="A42" s="548"/>
      <c r="B42" s="476" t="s">
        <v>154</v>
      </c>
      <c r="C42" s="473">
        <f>J42*0.3</f>
        <v>639</v>
      </c>
      <c r="D42" s="473">
        <f t="shared" si="25"/>
        <v>852</v>
      </c>
      <c r="E42" s="473">
        <f t="shared" si="13"/>
        <v>1065</v>
      </c>
      <c r="F42" s="473">
        <f t="shared" si="14"/>
        <v>1278</v>
      </c>
      <c r="G42" s="473">
        <f t="shared" si="15"/>
        <v>1491</v>
      </c>
      <c r="H42" s="473">
        <f t="shared" si="16"/>
        <v>1704</v>
      </c>
      <c r="I42" s="473">
        <f t="shared" si="17"/>
        <v>1917</v>
      </c>
      <c r="J42" s="473">
        <v>2130</v>
      </c>
      <c r="K42" s="473">
        <f t="shared" si="18"/>
        <v>2343</v>
      </c>
      <c r="L42" s="473">
        <f t="shared" si="19"/>
        <v>2556</v>
      </c>
      <c r="M42" s="473">
        <f t="shared" si="20"/>
        <v>2769</v>
      </c>
      <c r="N42" s="475">
        <f t="shared" si="21"/>
        <v>2982</v>
      </c>
      <c r="O42" s="475">
        <f t="shared" si="22"/>
        <v>3195</v>
      </c>
      <c r="P42" s="186">
        <v>180</v>
      </c>
      <c r="Q42" s="155">
        <v>180</v>
      </c>
      <c r="R42" s="11"/>
    </row>
    <row r="43" spans="1:18" ht="18.75" customHeight="1" x14ac:dyDescent="0.25">
      <c r="A43" s="548"/>
      <c r="B43" s="483" t="s">
        <v>512</v>
      </c>
      <c r="C43" s="480">
        <f t="shared" ref="C43:C65" si="26">J43*0.3</f>
        <v>639</v>
      </c>
      <c r="D43" s="480">
        <f t="shared" ref="D43:D65" si="27">J43*0.4</f>
        <v>852</v>
      </c>
      <c r="E43" s="480">
        <f t="shared" ref="E43:E65" si="28">J43*0.5</f>
        <v>1065</v>
      </c>
      <c r="F43" s="480">
        <f t="shared" ref="F43:F65" si="29">J43*0.6</f>
        <v>1278</v>
      </c>
      <c r="G43" s="480">
        <f t="shared" ref="G43:G65" si="30">J43*0.7</f>
        <v>1491</v>
      </c>
      <c r="H43" s="480">
        <f t="shared" ref="H43:H65" si="31">J43*0.8</f>
        <v>1704</v>
      </c>
      <c r="I43" s="480">
        <f t="shared" ref="I43:I65" si="32">J43*0.9</f>
        <v>1917</v>
      </c>
      <c r="J43" s="480">
        <v>2130</v>
      </c>
      <c r="K43" s="480">
        <f t="shared" ref="K43:K65" si="33">J43*1.1</f>
        <v>2343</v>
      </c>
      <c r="L43" s="480">
        <f t="shared" ref="L43:L65" si="34">J43*1.2</f>
        <v>2556</v>
      </c>
      <c r="M43" s="480">
        <f t="shared" ref="M43:M65" si="35">J43*1.3</f>
        <v>2769</v>
      </c>
      <c r="N43" s="480">
        <f t="shared" ref="N43:N65" si="36">J43*1.4</f>
        <v>2982</v>
      </c>
      <c r="O43" s="480">
        <f t="shared" ref="O43:O65" si="37">J43*1.5</f>
        <v>3195</v>
      </c>
      <c r="P43" s="484">
        <v>180</v>
      </c>
      <c r="Q43" s="484">
        <v>180</v>
      </c>
      <c r="R43" s="11"/>
    </row>
    <row r="44" spans="1:18" ht="18.75" customHeight="1" x14ac:dyDescent="0.25">
      <c r="A44" s="548"/>
      <c r="B44" s="483" t="s">
        <v>513</v>
      </c>
      <c r="C44" s="480">
        <f t="shared" si="26"/>
        <v>639</v>
      </c>
      <c r="D44" s="480">
        <f t="shared" si="27"/>
        <v>852</v>
      </c>
      <c r="E44" s="480">
        <f t="shared" si="28"/>
        <v>1065</v>
      </c>
      <c r="F44" s="480">
        <f t="shared" si="29"/>
        <v>1278</v>
      </c>
      <c r="G44" s="480">
        <f t="shared" si="30"/>
        <v>1491</v>
      </c>
      <c r="H44" s="480">
        <f t="shared" si="31"/>
        <v>1704</v>
      </c>
      <c r="I44" s="480">
        <f t="shared" si="32"/>
        <v>1917</v>
      </c>
      <c r="J44" s="473">
        <v>2130</v>
      </c>
      <c r="K44" s="480">
        <f t="shared" si="33"/>
        <v>2343</v>
      </c>
      <c r="L44" s="480">
        <f t="shared" si="34"/>
        <v>2556</v>
      </c>
      <c r="M44" s="480">
        <f t="shared" si="35"/>
        <v>2769</v>
      </c>
      <c r="N44" s="480">
        <f t="shared" si="36"/>
        <v>2982</v>
      </c>
      <c r="O44" s="480">
        <f t="shared" si="37"/>
        <v>3195</v>
      </c>
      <c r="P44" s="484">
        <v>180</v>
      </c>
      <c r="Q44" s="484">
        <v>180</v>
      </c>
      <c r="R44" s="11"/>
    </row>
    <row r="45" spans="1:18" ht="18.75" customHeight="1" x14ac:dyDescent="0.25">
      <c r="A45" s="548"/>
      <c r="B45" s="483" t="s">
        <v>514</v>
      </c>
      <c r="C45" s="480">
        <f t="shared" si="26"/>
        <v>639</v>
      </c>
      <c r="D45" s="480">
        <f t="shared" si="27"/>
        <v>852</v>
      </c>
      <c r="E45" s="480">
        <f t="shared" si="28"/>
        <v>1065</v>
      </c>
      <c r="F45" s="480">
        <f t="shared" si="29"/>
        <v>1278</v>
      </c>
      <c r="G45" s="480">
        <f t="shared" si="30"/>
        <v>1491</v>
      </c>
      <c r="H45" s="480">
        <f t="shared" si="31"/>
        <v>1704</v>
      </c>
      <c r="I45" s="480">
        <f t="shared" si="32"/>
        <v>1917</v>
      </c>
      <c r="J45" s="480">
        <v>2130</v>
      </c>
      <c r="K45" s="480">
        <f t="shared" si="33"/>
        <v>2343</v>
      </c>
      <c r="L45" s="480">
        <f t="shared" si="34"/>
        <v>2556</v>
      </c>
      <c r="M45" s="480">
        <f t="shared" si="35"/>
        <v>2769</v>
      </c>
      <c r="N45" s="480">
        <f t="shared" si="36"/>
        <v>2982</v>
      </c>
      <c r="O45" s="480">
        <f t="shared" si="37"/>
        <v>3195</v>
      </c>
      <c r="P45" s="484">
        <v>180</v>
      </c>
      <c r="Q45" s="484">
        <v>180</v>
      </c>
      <c r="R45" s="11"/>
    </row>
    <row r="46" spans="1:18" ht="18.75" customHeight="1" x14ac:dyDescent="0.25">
      <c r="A46" s="548"/>
      <c r="B46" s="483" t="s">
        <v>499</v>
      </c>
      <c r="C46" s="480">
        <f t="shared" si="26"/>
        <v>639</v>
      </c>
      <c r="D46" s="480">
        <f t="shared" si="27"/>
        <v>852</v>
      </c>
      <c r="E46" s="480">
        <f t="shared" si="28"/>
        <v>1065</v>
      </c>
      <c r="F46" s="480">
        <f t="shared" si="29"/>
        <v>1278</v>
      </c>
      <c r="G46" s="480">
        <f t="shared" si="30"/>
        <v>1491</v>
      </c>
      <c r="H46" s="480">
        <f t="shared" si="31"/>
        <v>1704</v>
      </c>
      <c r="I46" s="480">
        <f t="shared" si="32"/>
        <v>1917</v>
      </c>
      <c r="J46" s="473">
        <v>2130</v>
      </c>
      <c r="K46" s="480">
        <f t="shared" si="33"/>
        <v>2343</v>
      </c>
      <c r="L46" s="480">
        <f t="shared" si="34"/>
        <v>2556</v>
      </c>
      <c r="M46" s="480">
        <f t="shared" si="35"/>
        <v>2769</v>
      </c>
      <c r="N46" s="480">
        <f t="shared" si="36"/>
        <v>2982</v>
      </c>
      <c r="O46" s="480">
        <f t="shared" si="37"/>
        <v>3195</v>
      </c>
      <c r="P46" s="484">
        <v>180</v>
      </c>
      <c r="Q46" s="484">
        <v>180</v>
      </c>
      <c r="R46" s="11"/>
    </row>
    <row r="47" spans="1:18" ht="18.75" customHeight="1" x14ac:dyDescent="0.25">
      <c r="A47" s="548"/>
      <c r="B47" s="483" t="s">
        <v>500</v>
      </c>
      <c r="C47" s="480">
        <f t="shared" si="26"/>
        <v>639</v>
      </c>
      <c r="D47" s="480">
        <f t="shared" si="27"/>
        <v>852</v>
      </c>
      <c r="E47" s="480">
        <f t="shared" si="28"/>
        <v>1065</v>
      </c>
      <c r="F47" s="480">
        <f t="shared" si="29"/>
        <v>1278</v>
      </c>
      <c r="G47" s="480">
        <f t="shared" si="30"/>
        <v>1491</v>
      </c>
      <c r="H47" s="480">
        <f t="shared" si="31"/>
        <v>1704</v>
      </c>
      <c r="I47" s="480">
        <f t="shared" si="32"/>
        <v>1917</v>
      </c>
      <c r="J47" s="480">
        <v>2130</v>
      </c>
      <c r="K47" s="480">
        <f t="shared" si="33"/>
        <v>2343</v>
      </c>
      <c r="L47" s="480">
        <f t="shared" si="34"/>
        <v>2556</v>
      </c>
      <c r="M47" s="480">
        <f t="shared" si="35"/>
        <v>2769</v>
      </c>
      <c r="N47" s="480">
        <f t="shared" si="36"/>
        <v>2982</v>
      </c>
      <c r="O47" s="480">
        <f t="shared" si="37"/>
        <v>3195</v>
      </c>
      <c r="P47" s="484">
        <v>180</v>
      </c>
      <c r="Q47" s="484">
        <v>180</v>
      </c>
      <c r="R47" s="11"/>
    </row>
    <row r="48" spans="1:18" ht="18.75" customHeight="1" x14ac:dyDescent="0.25">
      <c r="A48" s="548"/>
      <c r="B48" s="483" t="s">
        <v>501</v>
      </c>
      <c r="C48" s="480">
        <f t="shared" si="26"/>
        <v>639</v>
      </c>
      <c r="D48" s="480">
        <f t="shared" si="27"/>
        <v>852</v>
      </c>
      <c r="E48" s="480">
        <f t="shared" si="28"/>
        <v>1065</v>
      </c>
      <c r="F48" s="480">
        <f t="shared" si="29"/>
        <v>1278</v>
      </c>
      <c r="G48" s="480">
        <f t="shared" si="30"/>
        <v>1491</v>
      </c>
      <c r="H48" s="480">
        <f t="shared" si="31"/>
        <v>1704</v>
      </c>
      <c r="I48" s="480">
        <f t="shared" si="32"/>
        <v>1917</v>
      </c>
      <c r="J48" s="473">
        <v>2130</v>
      </c>
      <c r="K48" s="480">
        <f t="shared" si="33"/>
        <v>2343</v>
      </c>
      <c r="L48" s="480">
        <f t="shared" si="34"/>
        <v>2556</v>
      </c>
      <c r="M48" s="480">
        <f t="shared" si="35"/>
        <v>2769</v>
      </c>
      <c r="N48" s="480">
        <f t="shared" si="36"/>
        <v>2982</v>
      </c>
      <c r="O48" s="480">
        <f t="shared" si="37"/>
        <v>3195</v>
      </c>
      <c r="P48" s="484">
        <v>180</v>
      </c>
      <c r="Q48" s="484">
        <v>180</v>
      </c>
      <c r="R48" s="11"/>
    </row>
    <row r="49" spans="1:18" ht="18.75" customHeight="1" x14ac:dyDescent="0.25">
      <c r="A49" s="548"/>
      <c r="B49" s="483" t="s">
        <v>515</v>
      </c>
      <c r="C49" s="480">
        <f t="shared" si="26"/>
        <v>639</v>
      </c>
      <c r="D49" s="480">
        <f t="shared" si="27"/>
        <v>852</v>
      </c>
      <c r="E49" s="480">
        <f t="shared" si="28"/>
        <v>1065</v>
      </c>
      <c r="F49" s="480">
        <f t="shared" si="29"/>
        <v>1278</v>
      </c>
      <c r="G49" s="480">
        <f t="shared" si="30"/>
        <v>1491</v>
      </c>
      <c r="H49" s="480">
        <f t="shared" si="31"/>
        <v>1704</v>
      </c>
      <c r="I49" s="480">
        <f t="shared" si="32"/>
        <v>1917</v>
      </c>
      <c r="J49" s="480">
        <v>2130</v>
      </c>
      <c r="K49" s="480">
        <f t="shared" si="33"/>
        <v>2343</v>
      </c>
      <c r="L49" s="480">
        <f t="shared" si="34"/>
        <v>2556</v>
      </c>
      <c r="M49" s="480">
        <f t="shared" si="35"/>
        <v>2769</v>
      </c>
      <c r="N49" s="480">
        <f t="shared" si="36"/>
        <v>2982</v>
      </c>
      <c r="O49" s="480">
        <f t="shared" si="37"/>
        <v>3195</v>
      </c>
      <c r="P49" s="484">
        <v>180</v>
      </c>
      <c r="Q49" s="484">
        <v>180</v>
      </c>
      <c r="R49" s="11"/>
    </row>
    <row r="50" spans="1:18" ht="18.75" customHeight="1" x14ac:dyDescent="0.25">
      <c r="A50" s="548"/>
      <c r="B50" s="483" t="s">
        <v>502</v>
      </c>
      <c r="C50" s="480">
        <f t="shared" si="26"/>
        <v>639</v>
      </c>
      <c r="D50" s="480">
        <f t="shared" si="27"/>
        <v>852</v>
      </c>
      <c r="E50" s="480">
        <f t="shared" si="28"/>
        <v>1065</v>
      </c>
      <c r="F50" s="480">
        <f t="shared" si="29"/>
        <v>1278</v>
      </c>
      <c r="G50" s="480">
        <f t="shared" si="30"/>
        <v>1491</v>
      </c>
      <c r="H50" s="480">
        <f t="shared" si="31"/>
        <v>1704</v>
      </c>
      <c r="I50" s="480">
        <f t="shared" si="32"/>
        <v>1917</v>
      </c>
      <c r="J50" s="473">
        <v>2130</v>
      </c>
      <c r="K50" s="480">
        <f t="shared" si="33"/>
        <v>2343</v>
      </c>
      <c r="L50" s="480">
        <f t="shared" si="34"/>
        <v>2556</v>
      </c>
      <c r="M50" s="480">
        <f t="shared" si="35"/>
        <v>2769</v>
      </c>
      <c r="N50" s="480">
        <f t="shared" si="36"/>
        <v>2982</v>
      </c>
      <c r="O50" s="480">
        <f t="shared" si="37"/>
        <v>3195</v>
      </c>
      <c r="P50" s="484">
        <v>180</v>
      </c>
      <c r="Q50" s="484">
        <v>180</v>
      </c>
      <c r="R50" s="11"/>
    </row>
    <row r="51" spans="1:18" ht="18.75" customHeight="1" x14ac:dyDescent="0.25">
      <c r="A51" s="548"/>
      <c r="B51" s="483" t="s">
        <v>503</v>
      </c>
      <c r="C51" s="480">
        <f t="shared" si="26"/>
        <v>639</v>
      </c>
      <c r="D51" s="480">
        <f t="shared" si="27"/>
        <v>852</v>
      </c>
      <c r="E51" s="480">
        <f t="shared" si="28"/>
        <v>1065</v>
      </c>
      <c r="F51" s="480">
        <f t="shared" si="29"/>
        <v>1278</v>
      </c>
      <c r="G51" s="480">
        <f t="shared" si="30"/>
        <v>1491</v>
      </c>
      <c r="H51" s="480">
        <f t="shared" si="31"/>
        <v>1704</v>
      </c>
      <c r="I51" s="480">
        <f t="shared" si="32"/>
        <v>1917</v>
      </c>
      <c r="J51" s="480">
        <v>2130</v>
      </c>
      <c r="K51" s="480">
        <f t="shared" si="33"/>
        <v>2343</v>
      </c>
      <c r="L51" s="480">
        <f t="shared" si="34"/>
        <v>2556</v>
      </c>
      <c r="M51" s="480">
        <f t="shared" si="35"/>
        <v>2769</v>
      </c>
      <c r="N51" s="480">
        <f t="shared" si="36"/>
        <v>2982</v>
      </c>
      <c r="O51" s="480">
        <f t="shared" si="37"/>
        <v>3195</v>
      </c>
      <c r="P51" s="484">
        <v>180</v>
      </c>
      <c r="Q51" s="484">
        <v>180</v>
      </c>
      <c r="R51" s="11"/>
    </row>
    <row r="52" spans="1:18" ht="18.75" customHeight="1" x14ac:dyDescent="0.25">
      <c r="A52" s="548"/>
      <c r="B52" s="483" t="s">
        <v>516</v>
      </c>
      <c r="C52" s="480">
        <f t="shared" si="26"/>
        <v>639</v>
      </c>
      <c r="D52" s="480">
        <f t="shared" si="27"/>
        <v>852</v>
      </c>
      <c r="E52" s="480">
        <f t="shared" si="28"/>
        <v>1065</v>
      </c>
      <c r="F52" s="480">
        <f t="shared" si="29"/>
        <v>1278</v>
      </c>
      <c r="G52" s="480">
        <f t="shared" si="30"/>
        <v>1491</v>
      </c>
      <c r="H52" s="480">
        <f t="shared" si="31"/>
        <v>1704</v>
      </c>
      <c r="I52" s="480">
        <f t="shared" si="32"/>
        <v>1917</v>
      </c>
      <c r="J52" s="473">
        <v>2130</v>
      </c>
      <c r="K52" s="480">
        <f t="shared" si="33"/>
        <v>2343</v>
      </c>
      <c r="L52" s="480">
        <f t="shared" si="34"/>
        <v>2556</v>
      </c>
      <c r="M52" s="480">
        <f t="shared" si="35"/>
        <v>2769</v>
      </c>
      <c r="N52" s="480">
        <f t="shared" si="36"/>
        <v>2982</v>
      </c>
      <c r="O52" s="480">
        <f t="shared" si="37"/>
        <v>3195</v>
      </c>
      <c r="P52" s="484">
        <v>180</v>
      </c>
      <c r="Q52" s="484">
        <v>180</v>
      </c>
      <c r="R52" s="11"/>
    </row>
    <row r="53" spans="1:18" ht="18.75" customHeight="1" x14ac:dyDescent="0.25">
      <c r="A53" s="548"/>
      <c r="B53" s="483" t="s">
        <v>517</v>
      </c>
      <c r="C53" s="480">
        <f t="shared" si="26"/>
        <v>639</v>
      </c>
      <c r="D53" s="480">
        <f t="shared" si="27"/>
        <v>852</v>
      </c>
      <c r="E53" s="480">
        <f t="shared" si="28"/>
        <v>1065</v>
      </c>
      <c r="F53" s="480">
        <f t="shared" si="29"/>
        <v>1278</v>
      </c>
      <c r="G53" s="480">
        <f t="shared" si="30"/>
        <v>1491</v>
      </c>
      <c r="H53" s="480">
        <f t="shared" si="31"/>
        <v>1704</v>
      </c>
      <c r="I53" s="480">
        <f t="shared" si="32"/>
        <v>1917</v>
      </c>
      <c r="J53" s="480">
        <v>2130</v>
      </c>
      <c r="K53" s="480">
        <f t="shared" si="33"/>
        <v>2343</v>
      </c>
      <c r="L53" s="480">
        <f t="shared" si="34"/>
        <v>2556</v>
      </c>
      <c r="M53" s="480">
        <f t="shared" si="35"/>
        <v>2769</v>
      </c>
      <c r="N53" s="480">
        <f t="shared" si="36"/>
        <v>2982</v>
      </c>
      <c r="O53" s="480">
        <f t="shared" si="37"/>
        <v>3195</v>
      </c>
      <c r="P53" s="484">
        <v>180</v>
      </c>
      <c r="Q53" s="484">
        <v>180</v>
      </c>
      <c r="R53" s="11"/>
    </row>
    <row r="54" spans="1:18" ht="18.75" customHeight="1" x14ac:dyDescent="0.25">
      <c r="A54" s="548"/>
      <c r="B54" s="483" t="s">
        <v>504</v>
      </c>
      <c r="C54" s="480">
        <f t="shared" si="26"/>
        <v>639</v>
      </c>
      <c r="D54" s="480">
        <f t="shared" si="27"/>
        <v>852</v>
      </c>
      <c r="E54" s="480">
        <f t="shared" si="28"/>
        <v>1065</v>
      </c>
      <c r="F54" s="480">
        <f t="shared" si="29"/>
        <v>1278</v>
      </c>
      <c r="G54" s="480">
        <f t="shared" si="30"/>
        <v>1491</v>
      </c>
      <c r="H54" s="480">
        <f t="shared" si="31"/>
        <v>1704</v>
      </c>
      <c r="I54" s="480">
        <f t="shared" si="32"/>
        <v>1917</v>
      </c>
      <c r="J54" s="473">
        <v>2130</v>
      </c>
      <c r="K54" s="480">
        <f t="shared" si="33"/>
        <v>2343</v>
      </c>
      <c r="L54" s="480">
        <f t="shared" si="34"/>
        <v>2556</v>
      </c>
      <c r="M54" s="480">
        <f t="shared" si="35"/>
        <v>2769</v>
      </c>
      <c r="N54" s="480">
        <f t="shared" si="36"/>
        <v>2982</v>
      </c>
      <c r="O54" s="480">
        <f t="shared" si="37"/>
        <v>3195</v>
      </c>
      <c r="P54" s="484">
        <v>180</v>
      </c>
      <c r="Q54" s="484">
        <v>180</v>
      </c>
      <c r="R54" s="11"/>
    </row>
    <row r="55" spans="1:18" ht="18.75" customHeight="1" x14ac:dyDescent="0.25">
      <c r="A55" s="548"/>
      <c r="B55" s="483" t="s">
        <v>505</v>
      </c>
      <c r="C55" s="480">
        <f t="shared" si="26"/>
        <v>639</v>
      </c>
      <c r="D55" s="480">
        <f t="shared" si="27"/>
        <v>852</v>
      </c>
      <c r="E55" s="480">
        <f t="shared" si="28"/>
        <v>1065</v>
      </c>
      <c r="F55" s="480">
        <f t="shared" si="29"/>
        <v>1278</v>
      </c>
      <c r="G55" s="480">
        <f t="shared" si="30"/>
        <v>1491</v>
      </c>
      <c r="H55" s="480">
        <f t="shared" si="31"/>
        <v>1704</v>
      </c>
      <c r="I55" s="480">
        <f t="shared" si="32"/>
        <v>1917</v>
      </c>
      <c r="J55" s="480">
        <v>2130</v>
      </c>
      <c r="K55" s="480">
        <f t="shared" si="33"/>
        <v>2343</v>
      </c>
      <c r="L55" s="480">
        <f t="shared" si="34"/>
        <v>2556</v>
      </c>
      <c r="M55" s="480">
        <f t="shared" si="35"/>
        <v>2769</v>
      </c>
      <c r="N55" s="480">
        <f t="shared" si="36"/>
        <v>2982</v>
      </c>
      <c r="O55" s="480">
        <f t="shared" si="37"/>
        <v>3195</v>
      </c>
      <c r="P55" s="484">
        <v>180</v>
      </c>
      <c r="Q55" s="484">
        <v>180</v>
      </c>
      <c r="R55" s="11"/>
    </row>
    <row r="56" spans="1:18" ht="18.75" customHeight="1" x14ac:dyDescent="0.25">
      <c r="A56" s="548"/>
      <c r="B56" s="483" t="s">
        <v>506</v>
      </c>
      <c r="C56" s="480">
        <f t="shared" si="26"/>
        <v>639</v>
      </c>
      <c r="D56" s="480">
        <f t="shared" si="27"/>
        <v>852</v>
      </c>
      <c r="E56" s="480">
        <f t="shared" si="28"/>
        <v>1065</v>
      </c>
      <c r="F56" s="480">
        <f t="shared" si="29"/>
        <v>1278</v>
      </c>
      <c r="G56" s="480">
        <f t="shared" si="30"/>
        <v>1491</v>
      </c>
      <c r="H56" s="480">
        <f t="shared" si="31"/>
        <v>1704</v>
      </c>
      <c r="I56" s="480">
        <f t="shared" si="32"/>
        <v>1917</v>
      </c>
      <c r="J56" s="473">
        <v>2130</v>
      </c>
      <c r="K56" s="480">
        <f t="shared" si="33"/>
        <v>2343</v>
      </c>
      <c r="L56" s="480">
        <f t="shared" si="34"/>
        <v>2556</v>
      </c>
      <c r="M56" s="480">
        <f t="shared" si="35"/>
        <v>2769</v>
      </c>
      <c r="N56" s="480">
        <f t="shared" si="36"/>
        <v>2982</v>
      </c>
      <c r="O56" s="480">
        <f t="shared" si="37"/>
        <v>3195</v>
      </c>
      <c r="P56" s="484">
        <v>180</v>
      </c>
      <c r="Q56" s="484">
        <v>180</v>
      </c>
      <c r="R56" s="11"/>
    </row>
    <row r="57" spans="1:18" ht="18.75" customHeight="1" x14ac:dyDescent="0.25">
      <c r="A57" s="548"/>
      <c r="B57" s="483" t="s">
        <v>507</v>
      </c>
      <c r="C57" s="480">
        <f t="shared" si="26"/>
        <v>639</v>
      </c>
      <c r="D57" s="480">
        <f t="shared" si="27"/>
        <v>852</v>
      </c>
      <c r="E57" s="480">
        <f t="shared" si="28"/>
        <v>1065</v>
      </c>
      <c r="F57" s="480">
        <f t="shared" si="29"/>
        <v>1278</v>
      </c>
      <c r="G57" s="480">
        <f t="shared" si="30"/>
        <v>1491</v>
      </c>
      <c r="H57" s="480">
        <f t="shared" si="31"/>
        <v>1704</v>
      </c>
      <c r="I57" s="480">
        <f t="shared" si="32"/>
        <v>1917</v>
      </c>
      <c r="J57" s="480">
        <v>2130</v>
      </c>
      <c r="K57" s="480">
        <f t="shared" si="33"/>
        <v>2343</v>
      </c>
      <c r="L57" s="480">
        <f t="shared" si="34"/>
        <v>2556</v>
      </c>
      <c r="M57" s="480">
        <f t="shared" si="35"/>
        <v>2769</v>
      </c>
      <c r="N57" s="480">
        <f t="shared" si="36"/>
        <v>2982</v>
      </c>
      <c r="O57" s="480">
        <f t="shared" si="37"/>
        <v>3195</v>
      </c>
      <c r="P57" s="484">
        <v>180</v>
      </c>
      <c r="Q57" s="484">
        <v>180</v>
      </c>
      <c r="R57" s="11"/>
    </row>
    <row r="58" spans="1:18" ht="18.75" customHeight="1" x14ac:dyDescent="0.25">
      <c r="A58" s="548"/>
      <c r="B58" s="483" t="s">
        <v>508</v>
      </c>
      <c r="C58" s="480">
        <f t="shared" si="26"/>
        <v>639</v>
      </c>
      <c r="D58" s="480">
        <f t="shared" si="27"/>
        <v>852</v>
      </c>
      <c r="E58" s="480">
        <f t="shared" si="28"/>
        <v>1065</v>
      </c>
      <c r="F58" s="480">
        <f t="shared" si="29"/>
        <v>1278</v>
      </c>
      <c r="G58" s="480">
        <f t="shared" si="30"/>
        <v>1491</v>
      </c>
      <c r="H58" s="480">
        <f t="shared" si="31"/>
        <v>1704</v>
      </c>
      <c r="I58" s="480">
        <f t="shared" si="32"/>
        <v>1917</v>
      </c>
      <c r="J58" s="473">
        <v>2130</v>
      </c>
      <c r="K58" s="480">
        <f t="shared" si="33"/>
        <v>2343</v>
      </c>
      <c r="L58" s="480">
        <f t="shared" si="34"/>
        <v>2556</v>
      </c>
      <c r="M58" s="480">
        <f t="shared" si="35"/>
        <v>2769</v>
      </c>
      <c r="N58" s="480">
        <f t="shared" si="36"/>
        <v>2982</v>
      </c>
      <c r="O58" s="480">
        <f t="shared" si="37"/>
        <v>3195</v>
      </c>
      <c r="P58" s="484">
        <v>180</v>
      </c>
      <c r="Q58" s="484">
        <v>180</v>
      </c>
      <c r="R58" s="11"/>
    </row>
    <row r="59" spans="1:18" ht="18.75" customHeight="1" x14ac:dyDescent="0.25">
      <c r="A59" s="548"/>
      <c r="B59" s="483" t="s">
        <v>509</v>
      </c>
      <c r="C59" s="480">
        <f t="shared" si="26"/>
        <v>639</v>
      </c>
      <c r="D59" s="480">
        <f t="shared" si="27"/>
        <v>852</v>
      </c>
      <c r="E59" s="480">
        <f t="shared" si="28"/>
        <v>1065</v>
      </c>
      <c r="F59" s="480">
        <f t="shared" si="29"/>
        <v>1278</v>
      </c>
      <c r="G59" s="480">
        <f t="shared" si="30"/>
        <v>1491</v>
      </c>
      <c r="H59" s="480">
        <f t="shared" si="31"/>
        <v>1704</v>
      </c>
      <c r="I59" s="480">
        <f t="shared" si="32"/>
        <v>1917</v>
      </c>
      <c r="J59" s="480">
        <v>2130</v>
      </c>
      <c r="K59" s="480">
        <f t="shared" si="33"/>
        <v>2343</v>
      </c>
      <c r="L59" s="480">
        <f t="shared" si="34"/>
        <v>2556</v>
      </c>
      <c r="M59" s="480">
        <f t="shared" si="35"/>
        <v>2769</v>
      </c>
      <c r="N59" s="480">
        <f t="shared" si="36"/>
        <v>2982</v>
      </c>
      <c r="O59" s="480">
        <f t="shared" si="37"/>
        <v>3195</v>
      </c>
      <c r="P59" s="484">
        <v>180</v>
      </c>
      <c r="Q59" s="484">
        <v>180</v>
      </c>
      <c r="R59" s="11"/>
    </row>
    <row r="60" spans="1:18" ht="18.75" customHeight="1" x14ac:dyDescent="0.25">
      <c r="A60" s="548"/>
      <c r="B60" s="483" t="s">
        <v>518</v>
      </c>
      <c r="C60" s="480">
        <f t="shared" si="26"/>
        <v>639</v>
      </c>
      <c r="D60" s="480">
        <f t="shared" si="27"/>
        <v>852</v>
      </c>
      <c r="E60" s="480">
        <f t="shared" si="28"/>
        <v>1065</v>
      </c>
      <c r="F60" s="480">
        <f t="shared" si="29"/>
        <v>1278</v>
      </c>
      <c r="G60" s="480">
        <f t="shared" si="30"/>
        <v>1491</v>
      </c>
      <c r="H60" s="480">
        <f t="shared" si="31"/>
        <v>1704</v>
      </c>
      <c r="I60" s="480">
        <f t="shared" si="32"/>
        <v>1917</v>
      </c>
      <c r="J60" s="473">
        <v>2130</v>
      </c>
      <c r="K60" s="480">
        <f t="shared" si="33"/>
        <v>2343</v>
      </c>
      <c r="L60" s="480">
        <f t="shared" si="34"/>
        <v>2556</v>
      </c>
      <c r="M60" s="480">
        <f t="shared" si="35"/>
        <v>2769</v>
      </c>
      <c r="N60" s="480">
        <f t="shared" si="36"/>
        <v>2982</v>
      </c>
      <c r="O60" s="480">
        <f t="shared" si="37"/>
        <v>3195</v>
      </c>
      <c r="P60" s="484">
        <v>180</v>
      </c>
      <c r="Q60" s="484">
        <v>180</v>
      </c>
      <c r="R60" s="11"/>
    </row>
    <row r="61" spans="1:18" ht="18.75" customHeight="1" x14ac:dyDescent="0.25">
      <c r="A61" s="548"/>
      <c r="B61" s="483" t="s">
        <v>519</v>
      </c>
      <c r="C61" s="480">
        <f t="shared" si="26"/>
        <v>639</v>
      </c>
      <c r="D61" s="480">
        <f t="shared" si="27"/>
        <v>852</v>
      </c>
      <c r="E61" s="480">
        <f t="shared" si="28"/>
        <v>1065</v>
      </c>
      <c r="F61" s="480">
        <f t="shared" si="29"/>
        <v>1278</v>
      </c>
      <c r="G61" s="480">
        <f t="shared" si="30"/>
        <v>1491</v>
      </c>
      <c r="H61" s="480">
        <f t="shared" si="31"/>
        <v>1704</v>
      </c>
      <c r="I61" s="480">
        <f t="shared" si="32"/>
        <v>1917</v>
      </c>
      <c r="J61" s="480">
        <v>2130</v>
      </c>
      <c r="K61" s="480">
        <f t="shared" si="33"/>
        <v>2343</v>
      </c>
      <c r="L61" s="480">
        <f t="shared" si="34"/>
        <v>2556</v>
      </c>
      <c r="M61" s="480">
        <f t="shared" si="35"/>
        <v>2769</v>
      </c>
      <c r="N61" s="480">
        <f t="shared" si="36"/>
        <v>2982</v>
      </c>
      <c r="O61" s="480">
        <f t="shared" si="37"/>
        <v>3195</v>
      </c>
      <c r="P61" s="484">
        <v>180</v>
      </c>
      <c r="Q61" s="484">
        <v>180</v>
      </c>
      <c r="R61" s="11"/>
    </row>
    <row r="62" spans="1:18" ht="18.75" customHeight="1" x14ac:dyDescent="0.25">
      <c r="A62" s="548"/>
      <c r="B62" s="483" t="s">
        <v>520</v>
      </c>
      <c r="C62" s="480">
        <f t="shared" si="26"/>
        <v>639</v>
      </c>
      <c r="D62" s="480">
        <f t="shared" si="27"/>
        <v>852</v>
      </c>
      <c r="E62" s="480">
        <f t="shared" si="28"/>
        <v>1065</v>
      </c>
      <c r="F62" s="480">
        <f t="shared" si="29"/>
        <v>1278</v>
      </c>
      <c r="G62" s="480">
        <f t="shared" si="30"/>
        <v>1491</v>
      </c>
      <c r="H62" s="480">
        <f t="shared" si="31"/>
        <v>1704</v>
      </c>
      <c r="I62" s="480">
        <f t="shared" si="32"/>
        <v>1917</v>
      </c>
      <c r="J62" s="473">
        <v>2130</v>
      </c>
      <c r="K62" s="480">
        <f t="shared" si="33"/>
        <v>2343</v>
      </c>
      <c r="L62" s="480">
        <f t="shared" si="34"/>
        <v>2556</v>
      </c>
      <c r="M62" s="480">
        <f t="shared" si="35"/>
        <v>2769</v>
      </c>
      <c r="N62" s="480">
        <f t="shared" si="36"/>
        <v>2982</v>
      </c>
      <c r="O62" s="480">
        <f t="shared" si="37"/>
        <v>3195</v>
      </c>
      <c r="P62" s="484">
        <v>180</v>
      </c>
      <c r="Q62" s="484">
        <v>180</v>
      </c>
      <c r="R62" s="11"/>
    </row>
    <row r="63" spans="1:18" ht="18.75" customHeight="1" x14ac:dyDescent="0.25">
      <c r="A63" s="548"/>
      <c r="B63" s="483" t="s">
        <v>521</v>
      </c>
      <c r="C63" s="480">
        <f t="shared" si="26"/>
        <v>639</v>
      </c>
      <c r="D63" s="480">
        <f t="shared" si="27"/>
        <v>852</v>
      </c>
      <c r="E63" s="480">
        <f t="shared" si="28"/>
        <v>1065</v>
      </c>
      <c r="F63" s="480">
        <f t="shared" si="29"/>
        <v>1278</v>
      </c>
      <c r="G63" s="480">
        <f t="shared" si="30"/>
        <v>1491</v>
      </c>
      <c r="H63" s="480">
        <f t="shared" si="31"/>
        <v>1704</v>
      </c>
      <c r="I63" s="480">
        <f t="shared" si="32"/>
        <v>1917</v>
      </c>
      <c r="J63" s="480">
        <v>2130</v>
      </c>
      <c r="K63" s="480">
        <f t="shared" si="33"/>
        <v>2343</v>
      </c>
      <c r="L63" s="480">
        <f t="shared" si="34"/>
        <v>2556</v>
      </c>
      <c r="M63" s="480">
        <f t="shared" si="35"/>
        <v>2769</v>
      </c>
      <c r="N63" s="480">
        <f t="shared" si="36"/>
        <v>2982</v>
      </c>
      <c r="O63" s="480">
        <f t="shared" si="37"/>
        <v>3195</v>
      </c>
      <c r="P63" s="484">
        <v>180</v>
      </c>
      <c r="Q63" s="484">
        <v>180</v>
      </c>
      <c r="R63" s="11"/>
    </row>
    <row r="64" spans="1:18" ht="18.75" customHeight="1" x14ac:dyDescent="0.25">
      <c r="A64" s="548"/>
      <c r="B64" s="483" t="s">
        <v>510</v>
      </c>
      <c r="C64" s="480">
        <f t="shared" si="26"/>
        <v>639</v>
      </c>
      <c r="D64" s="480">
        <f t="shared" si="27"/>
        <v>852</v>
      </c>
      <c r="E64" s="480">
        <f t="shared" si="28"/>
        <v>1065</v>
      </c>
      <c r="F64" s="480">
        <f t="shared" si="29"/>
        <v>1278</v>
      </c>
      <c r="G64" s="480">
        <f t="shared" si="30"/>
        <v>1491</v>
      </c>
      <c r="H64" s="480">
        <f t="shared" si="31"/>
        <v>1704</v>
      </c>
      <c r="I64" s="480">
        <f t="shared" si="32"/>
        <v>1917</v>
      </c>
      <c r="J64" s="473">
        <v>2130</v>
      </c>
      <c r="K64" s="480">
        <f t="shared" si="33"/>
        <v>2343</v>
      </c>
      <c r="L64" s="480">
        <f t="shared" si="34"/>
        <v>2556</v>
      </c>
      <c r="M64" s="480">
        <f t="shared" si="35"/>
        <v>2769</v>
      </c>
      <c r="N64" s="480">
        <f t="shared" si="36"/>
        <v>2982</v>
      </c>
      <c r="O64" s="480">
        <f t="shared" si="37"/>
        <v>3195</v>
      </c>
      <c r="P64" s="484">
        <v>180</v>
      </c>
      <c r="Q64" s="484">
        <v>180</v>
      </c>
      <c r="R64" s="11"/>
    </row>
    <row r="65" spans="1:18" ht="18.75" customHeight="1" x14ac:dyDescent="0.25">
      <c r="A65" s="548"/>
      <c r="B65" s="483" t="s">
        <v>511</v>
      </c>
      <c r="C65" s="480">
        <f t="shared" si="26"/>
        <v>639</v>
      </c>
      <c r="D65" s="480">
        <f t="shared" si="27"/>
        <v>852</v>
      </c>
      <c r="E65" s="480">
        <f t="shared" si="28"/>
        <v>1065</v>
      </c>
      <c r="F65" s="480">
        <f t="shared" si="29"/>
        <v>1278</v>
      </c>
      <c r="G65" s="480">
        <f t="shared" si="30"/>
        <v>1491</v>
      </c>
      <c r="H65" s="480">
        <f t="shared" si="31"/>
        <v>1704</v>
      </c>
      <c r="I65" s="480">
        <f t="shared" si="32"/>
        <v>1917</v>
      </c>
      <c r="J65" s="480">
        <v>2130</v>
      </c>
      <c r="K65" s="480">
        <f t="shared" si="33"/>
        <v>2343</v>
      </c>
      <c r="L65" s="480">
        <f t="shared" si="34"/>
        <v>2556</v>
      </c>
      <c r="M65" s="480">
        <f t="shared" si="35"/>
        <v>2769</v>
      </c>
      <c r="N65" s="480">
        <f t="shared" si="36"/>
        <v>2982</v>
      </c>
      <c r="O65" s="480">
        <f t="shared" si="37"/>
        <v>3195</v>
      </c>
      <c r="P65" s="484">
        <v>180</v>
      </c>
      <c r="Q65" s="484">
        <v>180</v>
      </c>
      <c r="R65" s="11"/>
    </row>
    <row r="66" spans="1:18" ht="16.5" thickBot="1" x14ac:dyDescent="0.3">
      <c r="A66" s="549"/>
      <c r="B66" s="130"/>
      <c r="C66" s="480"/>
      <c r="D66" s="480"/>
      <c r="E66" s="480"/>
      <c r="F66" s="480"/>
      <c r="G66" s="480"/>
      <c r="H66" s="480"/>
      <c r="I66" s="480"/>
      <c r="J66" s="480"/>
      <c r="K66" s="480"/>
      <c r="L66" s="480"/>
      <c r="M66" s="480"/>
      <c r="N66" s="480"/>
      <c r="O66" s="480"/>
      <c r="P66" s="484"/>
      <c r="Q66" s="484"/>
      <c r="R66" s="11"/>
    </row>
    <row r="67" spans="1:18" ht="15.75" x14ac:dyDescent="0.25">
      <c r="A67" s="512">
        <v>4</v>
      </c>
      <c r="B67" s="477" t="s">
        <v>155</v>
      </c>
      <c r="C67" s="474">
        <f t="shared" ref="C67:C79" si="38">J67*0.3</f>
        <v>684.6</v>
      </c>
      <c r="D67" s="474">
        <f t="shared" si="25"/>
        <v>912.80000000000007</v>
      </c>
      <c r="E67" s="474">
        <f t="shared" si="13"/>
        <v>1141</v>
      </c>
      <c r="F67" s="474">
        <f t="shared" si="14"/>
        <v>1369.2</v>
      </c>
      <c r="G67" s="474">
        <f t="shared" si="15"/>
        <v>1597.3999999999999</v>
      </c>
      <c r="H67" s="474">
        <f t="shared" si="16"/>
        <v>1825.6000000000001</v>
      </c>
      <c r="I67" s="474">
        <f>J67*0.9</f>
        <v>2053.8000000000002</v>
      </c>
      <c r="J67" s="474">
        <v>2282</v>
      </c>
      <c r="K67" s="474">
        <f t="shared" si="18"/>
        <v>2510.2000000000003</v>
      </c>
      <c r="L67" s="474">
        <f t="shared" si="19"/>
        <v>2738.4</v>
      </c>
      <c r="M67" s="474">
        <f t="shared" si="20"/>
        <v>2966.6</v>
      </c>
      <c r="N67" s="474">
        <f t="shared" si="21"/>
        <v>3194.7999999999997</v>
      </c>
      <c r="O67" s="474">
        <f t="shared" si="22"/>
        <v>3423</v>
      </c>
      <c r="P67" s="485">
        <v>180</v>
      </c>
      <c r="Q67" s="156">
        <v>180</v>
      </c>
      <c r="R67" s="11"/>
    </row>
    <row r="68" spans="1:18" ht="15.75" x14ac:dyDescent="0.25">
      <c r="A68" s="513"/>
      <c r="B68" s="21" t="s">
        <v>309</v>
      </c>
      <c r="C68" s="113">
        <f t="shared" si="38"/>
        <v>684.6</v>
      </c>
      <c r="D68" s="113">
        <f t="shared" si="25"/>
        <v>912.80000000000007</v>
      </c>
      <c r="E68" s="113">
        <f t="shared" si="13"/>
        <v>1141</v>
      </c>
      <c r="F68" s="113">
        <f t="shared" si="14"/>
        <v>1369.2</v>
      </c>
      <c r="G68" s="113">
        <f t="shared" si="15"/>
        <v>1597.3999999999999</v>
      </c>
      <c r="H68" s="113">
        <f t="shared" si="16"/>
        <v>1825.6000000000001</v>
      </c>
      <c r="I68" s="113">
        <f>J68*0.9</f>
        <v>2053.8000000000002</v>
      </c>
      <c r="J68" s="371">
        <v>2282</v>
      </c>
      <c r="K68" s="113">
        <f t="shared" si="18"/>
        <v>2510.2000000000003</v>
      </c>
      <c r="L68" s="113">
        <f t="shared" si="19"/>
        <v>2738.4</v>
      </c>
      <c r="M68" s="113">
        <f t="shared" si="20"/>
        <v>2966.6</v>
      </c>
      <c r="N68" s="114">
        <f t="shared" si="21"/>
        <v>3194.7999999999997</v>
      </c>
      <c r="O68" s="114">
        <f t="shared" si="22"/>
        <v>3423</v>
      </c>
      <c r="P68" s="175">
        <v>180</v>
      </c>
      <c r="Q68" s="148">
        <v>220</v>
      </c>
      <c r="R68" s="11"/>
    </row>
    <row r="69" spans="1:18" ht="15.75" x14ac:dyDescent="0.25">
      <c r="A69" s="513"/>
      <c r="B69" s="130" t="s">
        <v>310</v>
      </c>
      <c r="C69" s="113">
        <f t="shared" si="38"/>
        <v>684.6</v>
      </c>
      <c r="D69" s="113">
        <f t="shared" si="25"/>
        <v>912.80000000000007</v>
      </c>
      <c r="E69" s="113">
        <f t="shared" si="13"/>
        <v>1141</v>
      </c>
      <c r="F69" s="113">
        <f t="shared" si="14"/>
        <v>1369.2</v>
      </c>
      <c r="G69" s="113">
        <f t="shared" si="15"/>
        <v>1597.3999999999999</v>
      </c>
      <c r="H69" s="113">
        <f t="shared" si="16"/>
        <v>1825.6000000000001</v>
      </c>
      <c r="I69" s="113">
        <f>J69*0.9</f>
        <v>2053.8000000000002</v>
      </c>
      <c r="J69" s="383">
        <v>2282</v>
      </c>
      <c r="K69" s="113">
        <f t="shared" si="18"/>
        <v>2510.2000000000003</v>
      </c>
      <c r="L69" s="113">
        <f t="shared" si="19"/>
        <v>2738.4</v>
      </c>
      <c r="M69" s="113">
        <f t="shared" si="20"/>
        <v>2966.6</v>
      </c>
      <c r="N69" s="114">
        <f t="shared" si="21"/>
        <v>3194.7999999999997</v>
      </c>
      <c r="O69" s="114">
        <f t="shared" si="22"/>
        <v>3423</v>
      </c>
      <c r="P69" s="175">
        <v>180</v>
      </c>
      <c r="Q69" s="129">
        <v>180</v>
      </c>
      <c r="R69" s="11"/>
    </row>
    <row r="70" spans="1:18" ht="15.75" x14ac:dyDescent="0.25">
      <c r="A70" s="513"/>
      <c r="B70" s="21" t="s">
        <v>311</v>
      </c>
      <c r="C70" s="113">
        <f t="shared" si="38"/>
        <v>684.6</v>
      </c>
      <c r="D70" s="113">
        <f t="shared" si="25"/>
        <v>912.80000000000007</v>
      </c>
      <c r="E70" s="113">
        <f t="shared" si="13"/>
        <v>1141</v>
      </c>
      <c r="F70" s="113">
        <f t="shared" si="14"/>
        <v>1369.2</v>
      </c>
      <c r="G70" s="113">
        <f t="shared" si="15"/>
        <v>1597.3999999999999</v>
      </c>
      <c r="H70" s="113">
        <f t="shared" si="16"/>
        <v>1825.6000000000001</v>
      </c>
      <c r="I70" s="113">
        <f>J70*0.9</f>
        <v>2053.8000000000002</v>
      </c>
      <c r="J70" s="383">
        <v>2282</v>
      </c>
      <c r="K70" s="113">
        <f t="shared" si="18"/>
        <v>2510.2000000000003</v>
      </c>
      <c r="L70" s="113">
        <f t="shared" si="19"/>
        <v>2738.4</v>
      </c>
      <c r="M70" s="113">
        <f t="shared" si="20"/>
        <v>2966.6</v>
      </c>
      <c r="N70" s="114">
        <f t="shared" si="21"/>
        <v>3194.7999999999997</v>
      </c>
      <c r="O70" s="114">
        <f t="shared" si="22"/>
        <v>3423</v>
      </c>
      <c r="P70" s="175">
        <v>180</v>
      </c>
      <c r="Q70" s="148">
        <v>220</v>
      </c>
      <c r="R70" s="11"/>
    </row>
    <row r="71" spans="1:18" ht="15.75" x14ac:dyDescent="0.25">
      <c r="A71" s="513"/>
      <c r="B71" s="130" t="s">
        <v>156</v>
      </c>
      <c r="C71" s="113">
        <f t="shared" si="38"/>
        <v>684.6</v>
      </c>
      <c r="D71" s="113">
        <f t="shared" si="25"/>
        <v>912.80000000000007</v>
      </c>
      <c r="E71" s="113">
        <f t="shared" si="13"/>
        <v>1141</v>
      </c>
      <c r="F71" s="113">
        <f t="shared" si="14"/>
        <v>1369.2</v>
      </c>
      <c r="G71" s="113">
        <f t="shared" si="15"/>
        <v>1597.3999999999999</v>
      </c>
      <c r="H71" s="113">
        <f t="shared" si="16"/>
        <v>1825.6000000000001</v>
      </c>
      <c r="I71" s="113">
        <f>J71*0.9</f>
        <v>2053.8000000000002</v>
      </c>
      <c r="J71" s="383">
        <v>2282</v>
      </c>
      <c r="K71" s="113">
        <f t="shared" si="18"/>
        <v>2510.2000000000003</v>
      </c>
      <c r="L71" s="113">
        <f t="shared" si="19"/>
        <v>2738.4</v>
      </c>
      <c r="M71" s="113">
        <f t="shared" si="20"/>
        <v>2966.6</v>
      </c>
      <c r="N71" s="114">
        <f t="shared" si="21"/>
        <v>3194.7999999999997</v>
      </c>
      <c r="O71" s="114">
        <f t="shared" si="22"/>
        <v>3423</v>
      </c>
      <c r="P71" s="175">
        <v>180</v>
      </c>
      <c r="Q71" s="129">
        <v>180</v>
      </c>
      <c r="R71" s="11"/>
    </row>
    <row r="72" spans="1:18" ht="15.75" x14ac:dyDescent="0.25">
      <c r="A72" s="513"/>
      <c r="B72" s="21" t="s">
        <v>312</v>
      </c>
      <c r="C72" s="113">
        <f t="shared" si="38"/>
        <v>684.6</v>
      </c>
      <c r="D72" s="113">
        <f t="shared" si="25"/>
        <v>912.80000000000007</v>
      </c>
      <c r="E72" s="113">
        <f t="shared" si="13"/>
        <v>1141</v>
      </c>
      <c r="F72" s="113">
        <f t="shared" si="14"/>
        <v>1369.2</v>
      </c>
      <c r="G72" s="113">
        <f t="shared" si="15"/>
        <v>1597.3999999999999</v>
      </c>
      <c r="H72" s="113">
        <f t="shared" si="16"/>
        <v>1825.6000000000001</v>
      </c>
      <c r="I72" s="113">
        <f t="shared" si="17"/>
        <v>2053.8000000000002</v>
      </c>
      <c r="J72" s="383">
        <v>2282</v>
      </c>
      <c r="K72" s="113">
        <f t="shared" si="18"/>
        <v>2510.2000000000003</v>
      </c>
      <c r="L72" s="113">
        <f t="shared" si="19"/>
        <v>2738.4</v>
      </c>
      <c r="M72" s="113">
        <f t="shared" si="20"/>
        <v>2966.6</v>
      </c>
      <c r="N72" s="114">
        <f t="shared" si="21"/>
        <v>3194.7999999999997</v>
      </c>
      <c r="O72" s="114">
        <f t="shared" si="22"/>
        <v>3423</v>
      </c>
      <c r="P72" s="175">
        <v>180</v>
      </c>
      <c r="Q72" s="148">
        <v>215</v>
      </c>
      <c r="R72" s="11"/>
    </row>
    <row r="73" spans="1:18" ht="15.75" x14ac:dyDescent="0.25">
      <c r="A73" s="513"/>
      <c r="B73" s="130" t="s">
        <v>157</v>
      </c>
      <c r="C73" s="113">
        <f t="shared" si="38"/>
        <v>684.6</v>
      </c>
      <c r="D73" s="113">
        <f t="shared" si="25"/>
        <v>912.80000000000007</v>
      </c>
      <c r="E73" s="113">
        <f t="shared" si="13"/>
        <v>1141</v>
      </c>
      <c r="F73" s="113">
        <f t="shared" si="14"/>
        <v>1369.2</v>
      </c>
      <c r="G73" s="113">
        <f t="shared" si="15"/>
        <v>1597.3999999999999</v>
      </c>
      <c r="H73" s="113">
        <f t="shared" si="16"/>
        <v>1825.6000000000001</v>
      </c>
      <c r="I73" s="113">
        <f t="shared" si="17"/>
        <v>2053.8000000000002</v>
      </c>
      <c r="J73" s="383">
        <v>2282</v>
      </c>
      <c r="K73" s="113">
        <f t="shared" si="18"/>
        <v>2510.2000000000003</v>
      </c>
      <c r="L73" s="113">
        <f t="shared" si="19"/>
        <v>2738.4</v>
      </c>
      <c r="M73" s="113">
        <f t="shared" si="20"/>
        <v>2966.6</v>
      </c>
      <c r="N73" s="114">
        <f t="shared" si="21"/>
        <v>3194.7999999999997</v>
      </c>
      <c r="O73" s="114">
        <f t="shared" si="22"/>
        <v>3423</v>
      </c>
      <c r="P73" s="175">
        <v>180</v>
      </c>
      <c r="Q73" s="129">
        <v>180</v>
      </c>
      <c r="R73" s="11"/>
    </row>
    <row r="74" spans="1:18" ht="15.75" x14ac:dyDescent="0.25">
      <c r="A74" s="513"/>
      <c r="B74" s="130" t="s">
        <v>313</v>
      </c>
      <c r="C74" s="113">
        <f t="shared" si="38"/>
        <v>684.6</v>
      </c>
      <c r="D74" s="113">
        <f t="shared" si="25"/>
        <v>912.80000000000007</v>
      </c>
      <c r="E74" s="113">
        <f t="shared" si="13"/>
        <v>1141</v>
      </c>
      <c r="F74" s="113">
        <f t="shared" si="14"/>
        <v>1369.2</v>
      </c>
      <c r="G74" s="113">
        <f t="shared" si="15"/>
        <v>1597.3999999999999</v>
      </c>
      <c r="H74" s="113">
        <f t="shared" si="16"/>
        <v>1825.6000000000001</v>
      </c>
      <c r="I74" s="113">
        <f t="shared" si="17"/>
        <v>2053.8000000000002</v>
      </c>
      <c r="J74" s="383">
        <v>2282</v>
      </c>
      <c r="K74" s="113">
        <f t="shared" si="18"/>
        <v>2510.2000000000003</v>
      </c>
      <c r="L74" s="113">
        <f t="shared" si="19"/>
        <v>2738.4</v>
      </c>
      <c r="M74" s="113">
        <f t="shared" si="20"/>
        <v>2966.6</v>
      </c>
      <c r="N74" s="114">
        <f t="shared" si="21"/>
        <v>3194.7999999999997</v>
      </c>
      <c r="O74" s="114">
        <f t="shared" si="22"/>
        <v>3423</v>
      </c>
      <c r="P74" s="176">
        <v>180</v>
      </c>
      <c r="Q74" s="131">
        <v>220</v>
      </c>
      <c r="R74" s="11"/>
    </row>
    <row r="75" spans="1:18" ht="15.75" x14ac:dyDescent="0.25">
      <c r="A75" s="513"/>
      <c r="B75" s="124" t="s">
        <v>158</v>
      </c>
      <c r="C75" s="113">
        <f t="shared" si="38"/>
        <v>684.6</v>
      </c>
      <c r="D75" s="113">
        <f t="shared" si="25"/>
        <v>912.80000000000007</v>
      </c>
      <c r="E75" s="113">
        <f t="shared" si="13"/>
        <v>1141</v>
      </c>
      <c r="F75" s="113">
        <f t="shared" si="14"/>
        <v>1369.2</v>
      </c>
      <c r="G75" s="113">
        <f t="shared" si="15"/>
        <v>1597.3999999999999</v>
      </c>
      <c r="H75" s="113">
        <f t="shared" si="16"/>
        <v>1825.6000000000001</v>
      </c>
      <c r="I75" s="113">
        <f t="shared" si="17"/>
        <v>2053.8000000000002</v>
      </c>
      <c r="J75" s="383">
        <v>2282</v>
      </c>
      <c r="K75" s="113">
        <f t="shared" si="18"/>
        <v>2510.2000000000003</v>
      </c>
      <c r="L75" s="113">
        <f t="shared" si="19"/>
        <v>2738.4</v>
      </c>
      <c r="M75" s="113">
        <f t="shared" si="20"/>
        <v>2966.6</v>
      </c>
      <c r="N75" s="114">
        <f t="shared" si="21"/>
        <v>3194.7999999999997</v>
      </c>
      <c r="O75" s="114">
        <f t="shared" si="22"/>
        <v>3423</v>
      </c>
      <c r="P75" s="186">
        <v>180</v>
      </c>
      <c r="Q75" s="155">
        <v>180</v>
      </c>
      <c r="R75" s="11"/>
    </row>
    <row r="76" spans="1:18" ht="15.75" x14ac:dyDescent="0.25">
      <c r="A76" s="513"/>
      <c r="B76" s="150" t="s">
        <v>314</v>
      </c>
      <c r="C76" s="113">
        <f t="shared" si="38"/>
        <v>684.6</v>
      </c>
      <c r="D76" s="113">
        <f t="shared" si="25"/>
        <v>912.80000000000007</v>
      </c>
      <c r="E76" s="113">
        <f t="shared" si="13"/>
        <v>1141</v>
      </c>
      <c r="F76" s="113">
        <f t="shared" si="14"/>
        <v>1369.2</v>
      </c>
      <c r="G76" s="113">
        <f t="shared" si="15"/>
        <v>1597.3999999999999</v>
      </c>
      <c r="H76" s="113">
        <f t="shared" si="16"/>
        <v>1825.6000000000001</v>
      </c>
      <c r="I76" s="113">
        <f t="shared" si="17"/>
        <v>2053.8000000000002</v>
      </c>
      <c r="J76" s="383">
        <v>2282</v>
      </c>
      <c r="K76" s="113">
        <f t="shared" si="18"/>
        <v>2510.2000000000003</v>
      </c>
      <c r="L76" s="113">
        <f t="shared" si="19"/>
        <v>2738.4</v>
      </c>
      <c r="M76" s="113">
        <f t="shared" si="20"/>
        <v>2966.6</v>
      </c>
      <c r="N76" s="114">
        <f t="shared" si="21"/>
        <v>3194.7999999999997</v>
      </c>
      <c r="O76" s="114">
        <f t="shared" si="22"/>
        <v>3423</v>
      </c>
      <c r="P76" s="550">
        <v>150</v>
      </c>
      <c r="Q76" s="552">
        <v>185</v>
      </c>
      <c r="R76" s="11"/>
    </row>
    <row r="77" spans="1:18" ht="31.5" x14ac:dyDescent="0.25">
      <c r="A77" s="513"/>
      <c r="B77" s="151" t="s">
        <v>315</v>
      </c>
      <c r="C77" s="113">
        <f t="shared" si="38"/>
        <v>684.6</v>
      </c>
      <c r="D77" s="113">
        <f t="shared" si="25"/>
        <v>912.80000000000007</v>
      </c>
      <c r="E77" s="113">
        <f t="shared" si="13"/>
        <v>1141</v>
      </c>
      <c r="F77" s="113">
        <f t="shared" si="14"/>
        <v>1369.2</v>
      </c>
      <c r="G77" s="113">
        <f t="shared" si="15"/>
        <v>1597.3999999999999</v>
      </c>
      <c r="H77" s="113">
        <f t="shared" si="16"/>
        <v>1825.6000000000001</v>
      </c>
      <c r="I77" s="113">
        <f t="shared" si="17"/>
        <v>2053.8000000000002</v>
      </c>
      <c r="J77" s="383">
        <v>2282</v>
      </c>
      <c r="K77" s="113">
        <f t="shared" si="18"/>
        <v>2510.2000000000003</v>
      </c>
      <c r="L77" s="113">
        <f t="shared" si="19"/>
        <v>2738.4</v>
      </c>
      <c r="M77" s="113">
        <f t="shared" si="20"/>
        <v>2966.6</v>
      </c>
      <c r="N77" s="114">
        <f t="shared" si="21"/>
        <v>3194.7999999999997</v>
      </c>
      <c r="O77" s="114">
        <f t="shared" si="22"/>
        <v>3423</v>
      </c>
      <c r="P77" s="551">
        <v>150</v>
      </c>
      <c r="Q77" s="553">
        <v>150</v>
      </c>
      <c r="R77" s="11"/>
    </row>
    <row r="78" spans="1:18" ht="15.75" x14ac:dyDescent="0.25">
      <c r="A78" s="513"/>
      <c r="B78" s="125" t="s">
        <v>159</v>
      </c>
      <c r="C78" s="113">
        <f t="shared" si="38"/>
        <v>684.6</v>
      </c>
      <c r="D78" s="113">
        <f t="shared" si="25"/>
        <v>912.80000000000007</v>
      </c>
      <c r="E78" s="113">
        <f t="shared" si="13"/>
        <v>1141</v>
      </c>
      <c r="F78" s="113">
        <f t="shared" si="14"/>
        <v>1369.2</v>
      </c>
      <c r="G78" s="113">
        <f t="shared" si="15"/>
        <v>1597.3999999999999</v>
      </c>
      <c r="H78" s="113">
        <f t="shared" si="16"/>
        <v>1825.6000000000001</v>
      </c>
      <c r="I78" s="113">
        <f t="shared" si="17"/>
        <v>2053.8000000000002</v>
      </c>
      <c r="J78" s="383">
        <v>2282</v>
      </c>
      <c r="K78" s="113">
        <f t="shared" si="18"/>
        <v>2510.2000000000003</v>
      </c>
      <c r="L78" s="113">
        <f t="shared" si="19"/>
        <v>2738.4</v>
      </c>
      <c r="M78" s="113">
        <f t="shared" si="20"/>
        <v>2966.6</v>
      </c>
      <c r="N78" s="114">
        <f t="shared" si="21"/>
        <v>3194.7999999999997</v>
      </c>
      <c r="O78" s="114">
        <f t="shared" si="22"/>
        <v>3423</v>
      </c>
      <c r="P78" s="187">
        <v>180</v>
      </c>
      <c r="Q78" s="156">
        <v>180</v>
      </c>
      <c r="R78" s="11"/>
    </row>
    <row r="79" spans="1:18" ht="16.5" thickBot="1" x14ac:dyDescent="0.3">
      <c r="A79" s="514"/>
      <c r="B79" s="137" t="s">
        <v>316</v>
      </c>
      <c r="C79" s="383">
        <f t="shared" si="38"/>
        <v>684.6</v>
      </c>
      <c r="D79" s="383">
        <f t="shared" si="25"/>
        <v>912.80000000000007</v>
      </c>
      <c r="E79" s="383">
        <f t="shared" si="13"/>
        <v>1141</v>
      </c>
      <c r="F79" s="383">
        <f t="shared" si="14"/>
        <v>1369.2</v>
      </c>
      <c r="G79" s="383">
        <f t="shared" si="15"/>
        <v>1597.3999999999999</v>
      </c>
      <c r="H79" s="383">
        <f t="shared" si="16"/>
        <v>1825.6000000000001</v>
      </c>
      <c r="I79" s="383">
        <f t="shared" si="17"/>
        <v>2053.8000000000002</v>
      </c>
      <c r="J79" s="383">
        <v>2282</v>
      </c>
      <c r="K79" s="383">
        <f t="shared" si="18"/>
        <v>2510.2000000000003</v>
      </c>
      <c r="L79" s="383">
        <f t="shared" si="19"/>
        <v>2738.4</v>
      </c>
      <c r="M79" s="383">
        <f t="shared" si="20"/>
        <v>2966.6</v>
      </c>
      <c r="N79" s="383">
        <f t="shared" si="21"/>
        <v>3194.7999999999997</v>
      </c>
      <c r="O79" s="383">
        <f t="shared" si="22"/>
        <v>3423</v>
      </c>
      <c r="P79" s="384">
        <v>150</v>
      </c>
      <c r="Q79" s="157">
        <v>150</v>
      </c>
      <c r="R79" s="11"/>
    </row>
    <row r="80" spans="1:18" ht="16.5" thickBot="1" x14ac:dyDescent="0.3">
      <c r="A80" s="517"/>
      <c r="B80" s="517"/>
      <c r="C80" s="517"/>
      <c r="D80" s="517"/>
      <c r="E80" s="517"/>
      <c r="F80" s="517"/>
      <c r="G80" s="517"/>
      <c r="H80" s="517"/>
      <c r="I80" s="517"/>
      <c r="J80" s="517"/>
      <c r="K80" s="517"/>
      <c r="L80" s="517"/>
      <c r="M80" s="517"/>
      <c r="N80" s="517"/>
      <c r="O80" s="517"/>
      <c r="P80" s="517"/>
      <c r="Q80" s="517"/>
      <c r="R80" s="11"/>
    </row>
    <row r="81" spans="1:18" ht="15.75" x14ac:dyDescent="0.25">
      <c r="A81" s="220"/>
      <c r="B81" s="528" t="s">
        <v>1</v>
      </c>
      <c r="C81" s="536" t="s">
        <v>2</v>
      </c>
      <c r="D81" s="535"/>
      <c r="E81" s="535"/>
      <c r="F81" s="535"/>
      <c r="G81" s="535"/>
      <c r="H81" s="535"/>
      <c r="I81" s="535"/>
      <c r="J81" s="535"/>
      <c r="K81" s="535"/>
      <c r="L81" s="535"/>
      <c r="M81" s="535"/>
      <c r="N81" s="535"/>
      <c r="O81" s="537"/>
      <c r="P81" s="515" t="s">
        <v>295</v>
      </c>
      <c r="Q81" s="516"/>
      <c r="R81" s="70"/>
    </row>
    <row r="82" spans="1:18" ht="26.25" thickBot="1" x14ac:dyDescent="0.3">
      <c r="A82" s="221"/>
      <c r="B82" s="529"/>
      <c r="C82" s="133">
        <v>0.3</v>
      </c>
      <c r="D82" s="133">
        <v>0.4</v>
      </c>
      <c r="E82" s="133">
        <v>0.5</v>
      </c>
      <c r="F82" s="133">
        <v>0.6</v>
      </c>
      <c r="G82" s="133">
        <v>0.7</v>
      </c>
      <c r="H82" s="133">
        <v>0.8</v>
      </c>
      <c r="I82" s="133">
        <v>0.9</v>
      </c>
      <c r="J82" s="133">
        <v>1</v>
      </c>
      <c r="K82" s="133">
        <v>1.1000000000000001</v>
      </c>
      <c r="L82" s="133">
        <v>1.2</v>
      </c>
      <c r="M82" s="133">
        <v>1.3</v>
      </c>
      <c r="N82" s="134">
        <v>1.4</v>
      </c>
      <c r="O82" s="134">
        <v>1.5</v>
      </c>
      <c r="P82" s="380" t="s">
        <v>296</v>
      </c>
      <c r="Q82" s="381" t="s">
        <v>297</v>
      </c>
      <c r="R82" s="69"/>
    </row>
    <row r="83" spans="1:18" ht="16.5" thickBot="1" x14ac:dyDescent="0.3">
      <c r="A83" s="518">
        <v>5</v>
      </c>
      <c r="B83" s="136" t="s">
        <v>160</v>
      </c>
      <c r="C83" s="126">
        <f t="shared" ref="C83:C112" si="39">J83*0.3</f>
        <v>707.4</v>
      </c>
      <c r="D83" s="126">
        <f t="shared" ref="D83:D112" si="40">J83*0.4</f>
        <v>943.2</v>
      </c>
      <c r="E83" s="126">
        <f t="shared" si="13"/>
        <v>1179</v>
      </c>
      <c r="F83" s="126">
        <f t="shared" si="14"/>
        <v>1414.8</v>
      </c>
      <c r="G83" s="126">
        <f t="shared" si="15"/>
        <v>1650.6</v>
      </c>
      <c r="H83" s="126">
        <f t="shared" si="16"/>
        <v>1886.4</v>
      </c>
      <c r="I83" s="126">
        <f t="shared" si="17"/>
        <v>2122.2000000000003</v>
      </c>
      <c r="J83" s="126">
        <v>2358</v>
      </c>
      <c r="K83" s="126">
        <f t="shared" si="18"/>
        <v>2593.8000000000002</v>
      </c>
      <c r="L83" s="126">
        <f t="shared" si="19"/>
        <v>2829.6</v>
      </c>
      <c r="M83" s="126">
        <f t="shared" si="20"/>
        <v>3065.4</v>
      </c>
      <c r="N83" s="127">
        <f t="shared" si="21"/>
        <v>3301.2</v>
      </c>
      <c r="O83" s="127">
        <f t="shared" si="22"/>
        <v>3537</v>
      </c>
      <c r="P83" s="174">
        <v>180</v>
      </c>
      <c r="Q83" s="147">
        <v>180</v>
      </c>
      <c r="R83" s="11"/>
    </row>
    <row r="84" spans="1:18" ht="16.5" thickBot="1" x14ac:dyDescent="0.3">
      <c r="A84" s="519"/>
      <c r="B84" s="130" t="s">
        <v>161</v>
      </c>
      <c r="C84" s="113">
        <f t="shared" si="39"/>
        <v>707.4</v>
      </c>
      <c r="D84" s="113">
        <f t="shared" si="40"/>
        <v>943.2</v>
      </c>
      <c r="E84" s="113">
        <f t="shared" si="13"/>
        <v>1179</v>
      </c>
      <c r="F84" s="113">
        <f t="shared" si="14"/>
        <v>1414.8</v>
      </c>
      <c r="G84" s="113">
        <f t="shared" si="15"/>
        <v>1650.6</v>
      </c>
      <c r="H84" s="113">
        <f t="shared" si="16"/>
        <v>1886.4</v>
      </c>
      <c r="I84" s="113">
        <f t="shared" si="17"/>
        <v>2122.2000000000003</v>
      </c>
      <c r="J84" s="126">
        <v>2358</v>
      </c>
      <c r="K84" s="113">
        <f t="shared" si="18"/>
        <v>2593.8000000000002</v>
      </c>
      <c r="L84" s="113">
        <f t="shared" si="19"/>
        <v>2829.6</v>
      </c>
      <c r="M84" s="113">
        <f t="shared" si="20"/>
        <v>3065.4</v>
      </c>
      <c r="N84" s="114">
        <f t="shared" si="21"/>
        <v>3301.2</v>
      </c>
      <c r="O84" s="114">
        <f t="shared" si="22"/>
        <v>3537</v>
      </c>
      <c r="P84" s="176">
        <v>180</v>
      </c>
      <c r="Q84" s="131">
        <v>220</v>
      </c>
      <c r="R84" s="11"/>
    </row>
    <row r="85" spans="1:18" ht="32.25" thickBot="1" x14ac:dyDescent="0.3">
      <c r="A85" s="519"/>
      <c r="B85" s="130" t="s">
        <v>162</v>
      </c>
      <c r="C85" s="113">
        <f t="shared" si="39"/>
        <v>707.4</v>
      </c>
      <c r="D85" s="113">
        <f t="shared" si="40"/>
        <v>943.2</v>
      </c>
      <c r="E85" s="113">
        <f t="shared" si="13"/>
        <v>1179</v>
      </c>
      <c r="F85" s="113">
        <f t="shared" si="14"/>
        <v>1414.8</v>
      </c>
      <c r="G85" s="113">
        <f t="shared" si="15"/>
        <v>1650.6</v>
      </c>
      <c r="H85" s="113">
        <f t="shared" si="16"/>
        <v>1886.4</v>
      </c>
      <c r="I85" s="113">
        <f t="shared" si="17"/>
        <v>2122.2000000000003</v>
      </c>
      <c r="J85" s="126">
        <v>2358</v>
      </c>
      <c r="K85" s="113">
        <f t="shared" si="18"/>
        <v>2593.8000000000002</v>
      </c>
      <c r="L85" s="113">
        <f t="shared" si="19"/>
        <v>2829.6</v>
      </c>
      <c r="M85" s="113">
        <f t="shared" si="20"/>
        <v>3065.4</v>
      </c>
      <c r="N85" s="114">
        <f t="shared" si="21"/>
        <v>3301.2</v>
      </c>
      <c r="O85" s="114">
        <f t="shared" si="22"/>
        <v>3537</v>
      </c>
      <c r="P85" s="180" t="s">
        <v>298</v>
      </c>
      <c r="Q85" s="129">
        <v>180</v>
      </c>
      <c r="R85" s="11"/>
    </row>
    <row r="86" spans="1:18" ht="16.5" thickBot="1" x14ac:dyDescent="0.3">
      <c r="A86" s="510"/>
      <c r="B86" s="130" t="s">
        <v>163</v>
      </c>
      <c r="C86" s="113">
        <f t="shared" si="39"/>
        <v>707.4</v>
      </c>
      <c r="D86" s="113">
        <f t="shared" si="40"/>
        <v>943.2</v>
      </c>
      <c r="E86" s="113">
        <f t="shared" si="13"/>
        <v>1179</v>
      </c>
      <c r="F86" s="113">
        <f t="shared" si="14"/>
        <v>1414.8</v>
      </c>
      <c r="G86" s="113">
        <f t="shared" si="15"/>
        <v>1650.6</v>
      </c>
      <c r="H86" s="113">
        <f t="shared" si="16"/>
        <v>1886.4</v>
      </c>
      <c r="I86" s="113">
        <f t="shared" si="17"/>
        <v>2122.2000000000003</v>
      </c>
      <c r="J86" s="126">
        <v>2358</v>
      </c>
      <c r="K86" s="113">
        <f t="shared" si="18"/>
        <v>2593.8000000000002</v>
      </c>
      <c r="L86" s="113">
        <f t="shared" si="19"/>
        <v>2829.6</v>
      </c>
      <c r="M86" s="113">
        <f t="shared" si="20"/>
        <v>3065.4</v>
      </c>
      <c r="N86" s="114">
        <f t="shared" si="21"/>
        <v>3301.2</v>
      </c>
      <c r="O86" s="114">
        <f t="shared" si="22"/>
        <v>3537</v>
      </c>
      <c r="P86" s="175">
        <v>175</v>
      </c>
      <c r="Q86" s="129">
        <v>180</v>
      </c>
      <c r="R86" s="11"/>
    </row>
    <row r="87" spans="1:18" ht="16.5" thickBot="1" x14ac:dyDescent="0.3">
      <c r="A87" s="510"/>
      <c r="B87" s="130" t="s">
        <v>164</v>
      </c>
      <c r="C87" s="113">
        <f t="shared" si="39"/>
        <v>707.4</v>
      </c>
      <c r="D87" s="113">
        <f t="shared" si="40"/>
        <v>943.2</v>
      </c>
      <c r="E87" s="113">
        <f t="shared" si="13"/>
        <v>1179</v>
      </c>
      <c r="F87" s="113">
        <f t="shared" si="14"/>
        <v>1414.8</v>
      </c>
      <c r="G87" s="113">
        <f t="shared" si="15"/>
        <v>1650.6</v>
      </c>
      <c r="H87" s="113">
        <f t="shared" si="16"/>
        <v>1886.4</v>
      </c>
      <c r="I87" s="113">
        <f t="shared" si="17"/>
        <v>2122.2000000000003</v>
      </c>
      <c r="J87" s="126">
        <v>2358</v>
      </c>
      <c r="K87" s="113">
        <f t="shared" si="18"/>
        <v>2593.8000000000002</v>
      </c>
      <c r="L87" s="113">
        <f t="shared" si="19"/>
        <v>2829.6</v>
      </c>
      <c r="M87" s="113">
        <f t="shared" si="20"/>
        <v>3065.4</v>
      </c>
      <c r="N87" s="114">
        <f t="shared" si="21"/>
        <v>3301.2</v>
      </c>
      <c r="O87" s="114">
        <f t="shared" si="22"/>
        <v>3537</v>
      </c>
      <c r="P87" s="175">
        <v>180</v>
      </c>
      <c r="Q87" s="129">
        <v>180</v>
      </c>
      <c r="R87" s="11"/>
    </row>
    <row r="88" spans="1:18" ht="16.5" thickBot="1" x14ac:dyDescent="0.3">
      <c r="A88" s="510"/>
      <c r="B88" s="130" t="s">
        <v>165</v>
      </c>
      <c r="C88" s="113">
        <f t="shared" si="39"/>
        <v>707.4</v>
      </c>
      <c r="D88" s="113">
        <f t="shared" si="40"/>
        <v>943.2</v>
      </c>
      <c r="E88" s="113">
        <f t="shared" si="13"/>
        <v>1179</v>
      </c>
      <c r="F88" s="113">
        <f t="shared" si="14"/>
        <v>1414.8</v>
      </c>
      <c r="G88" s="113">
        <f t="shared" si="15"/>
        <v>1650.6</v>
      </c>
      <c r="H88" s="113">
        <f t="shared" si="16"/>
        <v>1886.4</v>
      </c>
      <c r="I88" s="113">
        <f t="shared" si="17"/>
        <v>2122.2000000000003</v>
      </c>
      <c r="J88" s="126">
        <v>2358</v>
      </c>
      <c r="K88" s="113">
        <f t="shared" si="18"/>
        <v>2593.8000000000002</v>
      </c>
      <c r="L88" s="113">
        <f t="shared" si="19"/>
        <v>2829.6</v>
      </c>
      <c r="M88" s="113">
        <f t="shared" si="20"/>
        <v>3065.4</v>
      </c>
      <c r="N88" s="114">
        <f t="shared" si="21"/>
        <v>3301.2</v>
      </c>
      <c r="O88" s="114">
        <f t="shared" si="22"/>
        <v>3537</v>
      </c>
      <c r="P88" s="176">
        <v>105</v>
      </c>
      <c r="Q88" s="131">
        <v>105</v>
      </c>
      <c r="R88" s="11"/>
    </row>
    <row r="89" spans="1:18" ht="16.5" thickBot="1" x14ac:dyDescent="0.3">
      <c r="A89" s="510"/>
      <c r="B89" s="130" t="s">
        <v>329</v>
      </c>
      <c r="C89" s="113">
        <f t="shared" si="39"/>
        <v>707.4</v>
      </c>
      <c r="D89" s="113">
        <f t="shared" si="40"/>
        <v>943.2</v>
      </c>
      <c r="E89" s="113">
        <f t="shared" si="13"/>
        <v>1179</v>
      </c>
      <c r="F89" s="113">
        <f t="shared" si="14"/>
        <v>1414.8</v>
      </c>
      <c r="G89" s="113">
        <f t="shared" si="15"/>
        <v>1650.6</v>
      </c>
      <c r="H89" s="113">
        <f t="shared" si="16"/>
        <v>1886.4</v>
      </c>
      <c r="I89" s="113">
        <f t="shared" si="17"/>
        <v>2122.2000000000003</v>
      </c>
      <c r="J89" s="126">
        <v>2358</v>
      </c>
      <c r="K89" s="113">
        <f t="shared" si="18"/>
        <v>2593.8000000000002</v>
      </c>
      <c r="L89" s="113">
        <f t="shared" si="19"/>
        <v>2829.6</v>
      </c>
      <c r="M89" s="113">
        <f t="shared" si="20"/>
        <v>3065.4</v>
      </c>
      <c r="N89" s="114">
        <f t="shared" si="21"/>
        <v>3301.2</v>
      </c>
      <c r="O89" s="114">
        <f t="shared" si="22"/>
        <v>3537</v>
      </c>
      <c r="P89" s="176">
        <v>120</v>
      </c>
      <c r="Q89" s="131">
        <v>120</v>
      </c>
      <c r="R89" s="11"/>
    </row>
    <row r="90" spans="1:18" ht="32.25" thickBot="1" x14ac:dyDescent="0.3">
      <c r="A90" s="510"/>
      <c r="B90" s="130" t="s">
        <v>166</v>
      </c>
      <c r="C90" s="113">
        <f t="shared" si="39"/>
        <v>707.4</v>
      </c>
      <c r="D90" s="113">
        <f t="shared" si="40"/>
        <v>943.2</v>
      </c>
      <c r="E90" s="113">
        <f t="shared" si="13"/>
        <v>1179</v>
      </c>
      <c r="F90" s="113">
        <f t="shared" si="14"/>
        <v>1414.8</v>
      </c>
      <c r="G90" s="113">
        <f t="shared" si="15"/>
        <v>1650.6</v>
      </c>
      <c r="H90" s="113">
        <f t="shared" si="16"/>
        <v>1886.4</v>
      </c>
      <c r="I90" s="113">
        <f t="shared" si="17"/>
        <v>2122.2000000000003</v>
      </c>
      <c r="J90" s="126">
        <v>2358</v>
      </c>
      <c r="K90" s="113">
        <f t="shared" si="18"/>
        <v>2593.8000000000002</v>
      </c>
      <c r="L90" s="113">
        <f t="shared" si="19"/>
        <v>2829.6</v>
      </c>
      <c r="M90" s="113">
        <f t="shared" si="20"/>
        <v>3065.4</v>
      </c>
      <c r="N90" s="114">
        <f t="shared" si="21"/>
        <v>3301.2</v>
      </c>
      <c r="O90" s="114">
        <f t="shared" si="22"/>
        <v>3537</v>
      </c>
      <c r="P90" s="175">
        <v>175</v>
      </c>
      <c r="Q90" s="158" t="s">
        <v>328</v>
      </c>
      <c r="R90" s="11"/>
    </row>
    <row r="91" spans="1:18" ht="16.5" thickBot="1" x14ac:dyDescent="0.3">
      <c r="A91" s="510"/>
      <c r="B91" s="130" t="s">
        <v>167</v>
      </c>
      <c r="C91" s="113">
        <f t="shared" si="39"/>
        <v>707.4</v>
      </c>
      <c r="D91" s="113">
        <f t="shared" si="40"/>
        <v>943.2</v>
      </c>
      <c r="E91" s="113">
        <f t="shared" si="13"/>
        <v>1179</v>
      </c>
      <c r="F91" s="113">
        <f t="shared" si="14"/>
        <v>1414.8</v>
      </c>
      <c r="G91" s="113">
        <f t="shared" si="15"/>
        <v>1650.6</v>
      </c>
      <c r="H91" s="113">
        <f t="shared" si="16"/>
        <v>1886.4</v>
      </c>
      <c r="I91" s="113">
        <f t="shared" si="17"/>
        <v>2122.2000000000003</v>
      </c>
      <c r="J91" s="126">
        <v>2358</v>
      </c>
      <c r="K91" s="113">
        <f t="shared" si="18"/>
        <v>2593.8000000000002</v>
      </c>
      <c r="L91" s="113">
        <f t="shared" si="19"/>
        <v>2829.6</v>
      </c>
      <c r="M91" s="113">
        <f t="shared" si="20"/>
        <v>3065.4</v>
      </c>
      <c r="N91" s="114">
        <f t="shared" si="21"/>
        <v>3301.2</v>
      </c>
      <c r="O91" s="114">
        <f t="shared" si="22"/>
        <v>3537</v>
      </c>
      <c r="P91" s="176">
        <v>150</v>
      </c>
      <c r="Q91" s="131">
        <v>150</v>
      </c>
      <c r="R91" s="11"/>
    </row>
    <row r="92" spans="1:18" ht="15.75" x14ac:dyDescent="0.25">
      <c r="A92" s="510"/>
      <c r="B92" s="130" t="s">
        <v>317</v>
      </c>
      <c r="C92" s="113">
        <f t="shared" si="39"/>
        <v>707.4</v>
      </c>
      <c r="D92" s="113">
        <f t="shared" si="40"/>
        <v>943.2</v>
      </c>
      <c r="E92" s="113">
        <f t="shared" si="13"/>
        <v>1179</v>
      </c>
      <c r="F92" s="113">
        <f t="shared" si="14"/>
        <v>1414.8</v>
      </c>
      <c r="G92" s="113">
        <f t="shared" si="15"/>
        <v>1650.6</v>
      </c>
      <c r="H92" s="113">
        <f t="shared" si="16"/>
        <v>1886.4</v>
      </c>
      <c r="I92" s="113">
        <f t="shared" si="17"/>
        <v>2122.2000000000003</v>
      </c>
      <c r="J92" s="126">
        <v>2358</v>
      </c>
      <c r="K92" s="113">
        <f t="shared" si="18"/>
        <v>2593.8000000000002</v>
      </c>
      <c r="L92" s="113">
        <f t="shared" si="19"/>
        <v>2829.6</v>
      </c>
      <c r="M92" s="113">
        <f t="shared" si="20"/>
        <v>3065.4</v>
      </c>
      <c r="N92" s="114">
        <f t="shared" si="21"/>
        <v>3301.2</v>
      </c>
      <c r="O92" s="114">
        <f t="shared" si="22"/>
        <v>3537</v>
      </c>
      <c r="P92" s="176">
        <v>150</v>
      </c>
      <c r="Q92" s="131">
        <v>150</v>
      </c>
      <c r="R92" s="11"/>
    </row>
    <row r="93" spans="1:18" ht="31.5" x14ac:dyDescent="0.25">
      <c r="A93" s="510"/>
      <c r="B93" s="130" t="s">
        <v>318</v>
      </c>
      <c r="C93" s="113">
        <f t="shared" si="39"/>
        <v>566.1</v>
      </c>
      <c r="D93" s="113">
        <f t="shared" si="40"/>
        <v>754.80000000000007</v>
      </c>
      <c r="E93" s="113">
        <f t="shared" si="13"/>
        <v>943.5</v>
      </c>
      <c r="F93" s="113">
        <f t="shared" si="14"/>
        <v>1132.2</v>
      </c>
      <c r="G93" s="113">
        <f t="shared" si="15"/>
        <v>1320.8999999999999</v>
      </c>
      <c r="H93" s="113">
        <f t="shared" si="16"/>
        <v>1509.6000000000001</v>
      </c>
      <c r="I93" s="113">
        <f t="shared" si="17"/>
        <v>1698.3</v>
      </c>
      <c r="J93" s="113">
        <v>1887</v>
      </c>
      <c r="K93" s="113">
        <f t="shared" si="18"/>
        <v>2075.7000000000003</v>
      </c>
      <c r="L93" s="113">
        <f t="shared" si="19"/>
        <v>2264.4</v>
      </c>
      <c r="M93" s="113">
        <f t="shared" si="20"/>
        <v>2453.1</v>
      </c>
      <c r="N93" s="114">
        <f t="shared" si="21"/>
        <v>2641.7999999999997</v>
      </c>
      <c r="O93" s="114">
        <f t="shared" si="22"/>
        <v>2830.5</v>
      </c>
      <c r="P93" s="180" t="s">
        <v>298</v>
      </c>
      <c r="Q93" s="129">
        <v>150</v>
      </c>
      <c r="R93" s="11"/>
    </row>
    <row r="94" spans="1:18" ht="31.5" x14ac:dyDescent="0.25">
      <c r="A94" s="510"/>
      <c r="B94" s="130" t="s">
        <v>319</v>
      </c>
      <c r="C94" s="113">
        <f t="shared" si="39"/>
        <v>566.1</v>
      </c>
      <c r="D94" s="113">
        <f t="shared" si="40"/>
        <v>754.80000000000007</v>
      </c>
      <c r="E94" s="113">
        <f t="shared" si="13"/>
        <v>943.5</v>
      </c>
      <c r="F94" s="113">
        <f t="shared" si="14"/>
        <v>1132.2</v>
      </c>
      <c r="G94" s="113">
        <f t="shared" si="15"/>
        <v>1320.8999999999999</v>
      </c>
      <c r="H94" s="113">
        <f t="shared" si="16"/>
        <v>1509.6000000000001</v>
      </c>
      <c r="I94" s="113">
        <f t="shared" si="17"/>
        <v>1698.3</v>
      </c>
      <c r="J94" s="113">
        <v>1887</v>
      </c>
      <c r="K94" s="113">
        <f t="shared" si="18"/>
        <v>2075.7000000000003</v>
      </c>
      <c r="L94" s="113">
        <f t="shared" si="19"/>
        <v>2264.4</v>
      </c>
      <c r="M94" s="113">
        <f t="shared" si="20"/>
        <v>2453.1</v>
      </c>
      <c r="N94" s="114">
        <f t="shared" si="21"/>
        <v>2641.7999999999997</v>
      </c>
      <c r="O94" s="114">
        <f t="shared" si="22"/>
        <v>2830.5</v>
      </c>
      <c r="P94" s="180" t="s">
        <v>298</v>
      </c>
      <c r="Q94" s="129">
        <v>180</v>
      </c>
      <c r="R94" s="11"/>
    </row>
    <row r="95" spans="1:18" ht="15.75" x14ac:dyDescent="0.25">
      <c r="A95" s="510"/>
      <c r="B95" s="130" t="s">
        <v>168</v>
      </c>
      <c r="C95" s="113">
        <f t="shared" si="39"/>
        <v>707.4</v>
      </c>
      <c r="D95" s="113">
        <f t="shared" si="40"/>
        <v>943.2</v>
      </c>
      <c r="E95" s="113">
        <f t="shared" si="13"/>
        <v>1179</v>
      </c>
      <c r="F95" s="113">
        <f t="shared" si="14"/>
        <v>1414.8</v>
      </c>
      <c r="G95" s="113">
        <f t="shared" si="15"/>
        <v>1650.6</v>
      </c>
      <c r="H95" s="113">
        <f t="shared" si="16"/>
        <v>1886.4</v>
      </c>
      <c r="I95" s="113">
        <f t="shared" si="17"/>
        <v>2122.2000000000003</v>
      </c>
      <c r="J95" s="113">
        <v>2358</v>
      </c>
      <c r="K95" s="113">
        <f t="shared" si="18"/>
        <v>2593.8000000000002</v>
      </c>
      <c r="L95" s="113">
        <f t="shared" si="19"/>
        <v>2829.6</v>
      </c>
      <c r="M95" s="113">
        <f t="shared" si="20"/>
        <v>3065.4</v>
      </c>
      <c r="N95" s="114">
        <f t="shared" si="21"/>
        <v>3301.2</v>
      </c>
      <c r="O95" s="114">
        <f t="shared" si="22"/>
        <v>3537</v>
      </c>
      <c r="P95" s="175">
        <v>180</v>
      </c>
      <c r="Q95" s="129">
        <v>180</v>
      </c>
      <c r="R95" s="11"/>
    </row>
    <row r="96" spans="1:18" ht="15.75" x14ac:dyDescent="0.25">
      <c r="A96" s="510"/>
      <c r="B96" s="130" t="s">
        <v>330</v>
      </c>
      <c r="C96" s="113">
        <f t="shared" si="39"/>
        <v>707.4</v>
      </c>
      <c r="D96" s="113">
        <f t="shared" si="40"/>
        <v>943.2</v>
      </c>
      <c r="E96" s="113">
        <f t="shared" si="13"/>
        <v>1179</v>
      </c>
      <c r="F96" s="113">
        <f t="shared" si="14"/>
        <v>1414.8</v>
      </c>
      <c r="G96" s="113">
        <f t="shared" si="15"/>
        <v>1650.6</v>
      </c>
      <c r="H96" s="113">
        <f t="shared" si="16"/>
        <v>1886.4</v>
      </c>
      <c r="I96" s="113">
        <f t="shared" si="17"/>
        <v>2122.2000000000003</v>
      </c>
      <c r="J96" s="113">
        <v>2358</v>
      </c>
      <c r="K96" s="113">
        <f t="shared" si="18"/>
        <v>2593.8000000000002</v>
      </c>
      <c r="L96" s="115">
        <f t="shared" si="19"/>
        <v>2829.6</v>
      </c>
      <c r="M96" s="115">
        <f t="shared" si="20"/>
        <v>3065.4</v>
      </c>
      <c r="N96" s="152">
        <f t="shared" si="21"/>
        <v>3301.2</v>
      </c>
      <c r="O96" s="152">
        <f t="shared" si="22"/>
        <v>3537</v>
      </c>
      <c r="P96" s="175">
        <v>150</v>
      </c>
      <c r="Q96" s="129">
        <v>150</v>
      </c>
      <c r="R96" s="11"/>
    </row>
    <row r="97" spans="1:18" ht="31.5" x14ac:dyDescent="0.25">
      <c r="A97" s="510"/>
      <c r="B97" s="130" t="s">
        <v>320</v>
      </c>
      <c r="C97" s="113">
        <f t="shared" si="39"/>
        <v>566.1</v>
      </c>
      <c r="D97" s="113">
        <f t="shared" si="40"/>
        <v>754.80000000000007</v>
      </c>
      <c r="E97" s="113">
        <f t="shared" si="13"/>
        <v>943.5</v>
      </c>
      <c r="F97" s="113">
        <f t="shared" si="14"/>
        <v>1132.2</v>
      </c>
      <c r="G97" s="113">
        <f t="shared" si="15"/>
        <v>1320.8999999999999</v>
      </c>
      <c r="H97" s="113">
        <f t="shared" si="16"/>
        <v>1509.6000000000001</v>
      </c>
      <c r="I97" s="113">
        <f t="shared" si="17"/>
        <v>1698.3</v>
      </c>
      <c r="J97" s="113">
        <v>1887</v>
      </c>
      <c r="K97" s="114"/>
      <c r="L97" s="166"/>
      <c r="M97" s="166"/>
      <c r="N97" s="166"/>
      <c r="O97" s="166"/>
      <c r="P97" s="176" t="s">
        <v>298</v>
      </c>
      <c r="Q97" s="131">
        <v>100</v>
      </c>
      <c r="R97" s="11"/>
    </row>
    <row r="98" spans="1:18" ht="16.5" thickBot="1" x14ac:dyDescent="0.3">
      <c r="A98" s="511"/>
      <c r="B98" s="137" t="s">
        <v>321</v>
      </c>
      <c r="C98" s="133">
        <f t="shared" si="39"/>
        <v>707.4</v>
      </c>
      <c r="D98" s="133">
        <f t="shared" si="40"/>
        <v>943.2</v>
      </c>
      <c r="E98" s="133">
        <f t="shared" si="13"/>
        <v>1179</v>
      </c>
      <c r="F98" s="133">
        <f t="shared" si="14"/>
        <v>1414.8</v>
      </c>
      <c r="G98" s="133">
        <f t="shared" si="15"/>
        <v>1650.6</v>
      </c>
      <c r="H98" s="133">
        <f>J98*0.8</f>
        <v>1886.4</v>
      </c>
      <c r="I98" s="133">
        <f t="shared" si="17"/>
        <v>2122.2000000000003</v>
      </c>
      <c r="J98" s="133">
        <v>2358</v>
      </c>
      <c r="K98" s="133">
        <f t="shared" si="18"/>
        <v>2593.8000000000002</v>
      </c>
      <c r="L98" s="222">
        <f t="shared" si="19"/>
        <v>2829.6</v>
      </c>
      <c r="M98" s="222">
        <f t="shared" si="20"/>
        <v>3065.4</v>
      </c>
      <c r="N98" s="223">
        <f t="shared" si="21"/>
        <v>3301.2</v>
      </c>
      <c r="O98" s="223">
        <f t="shared" si="22"/>
        <v>3537</v>
      </c>
      <c r="P98" s="181">
        <v>120</v>
      </c>
      <c r="Q98" s="157">
        <v>120</v>
      </c>
      <c r="R98" s="11"/>
    </row>
    <row r="99" spans="1:18" ht="15.75" x14ac:dyDescent="0.25">
      <c r="A99" s="509">
        <v>6</v>
      </c>
      <c r="B99" s="159" t="s">
        <v>322</v>
      </c>
      <c r="C99" s="126">
        <f t="shared" si="39"/>
        <v>1072.5</v>
      </c>
      <c r="D99" s="126">
        <f t="shared" si="40"/>
        <v>1430</v>
      </c>
      <c r="E99" s="126">
        <f t="shared" si="13"/>
        <v>1787.5</v>
      </c>
      <c r="F99" s="126">
        <f t="shared" si="14"/>
        <v>2145</v>
      </c>
      <c r="G99" s="126">
        <f t="shared" si="15"/>
        <v>2502.5</v>
      </c>
      <c r="H99" s="126">
        <f t="shared" si="16"/>
        <v>2860</v>
      </c>
      <c r="I99" s="126">
        <f t="shared" si="17"/>
        <v>3217.5</v>
      </c>
      <c r="J99" s="126">
        <v>3575</v>
      </c>
      <c r="K99" s="126">
        <f t="shared" si="18"/>
        <v>3932.5000000000005</v>
      </c>
      <c r="L99" s="126">
        <f t="shared" si="19"/>
        <v>4290</v>
      </c>
      <c r="M99" s="126">
        <f t="shared" si="20"/>
        <v>4647.5</v>
      </c>
      <c r="N99" s="127">
        <f t="shared" si="21"/>
        <v>5005</v>
      </c>
      <c r="O99" s="127">
        <f t="shared" si="22"/>
        <v>5362.5</v>
      </c>
      <c r="P99" s="182">
        <v>190</v>
      </c>
      <c r="Q99" s="162">
        <v>190</v>
      </c>
      <c r="R99" s="11"/>
    </row>
    <row r="100" spans="1:18" ht="15.75" x14ac:dyDescent="0.25">
      <c r="A100" s="510"/>
      <c r="B100" s="130" t="s">
        <v>169</v>
      </c>
      <c r="C100" s="113">
        <f t="shared" si="39"/>
        <v>1072.5</v>
      </c>
      <c r="D100" s="113">
        <f t="shared" si="40"/>
        <v>1430</v>
      </c>
      <c r="E100" s="113">
        <f t="shared" si="13"/>
        <v>1787.5</v>
      </c>
      <c r="F100" s="113">
        <f t="shared" si="14"/>
        <v>2145</v>
      </c>
      <c r="G100" s="113">
        <f t="shared" si="15"/>
        <v>2502.5</v>
      </c>
      <c r="H100" s="113">
        <f t="shared" si="16"/>
        <v>2860</v>
      </c>
      <c r="I100" s="113">
        <f t="shared" si="17"/>
        <v>3217.5</v>
      </c>
      <c r="J100" s="113">
        <v>3575</v>
      </c>
      <c r="K100" s="113">
        <f t="shared" si="18"/>
        <v>3932.5000000000005</v>
      </c>
      <c r="L100" s="113">
        <f t="shared" si="19"/>
        <v>4290</v>
      </c>
      <c r="M100" s="113">
        <f t="shared" si="20"/>
        <v>4647.5</v>
      </c>
      <c r="N100" s="114">
        <f t="shared" si="21"/>
        <v>5005</v>
      </c>
      <c r="O100" s="114">
        <f t="shared" si="22"/>
        <v>5362.5</v>
      </c>
      <c r="P100" s="176">
        <v>150</v>
      </c>
      <c r="Q100" s="131">
        <v>150</v>
      </c>
      <c r="R100" s="11"/>
    </row>
    <row r="101" spans="1:18" ht="15.75" x14ac:dyDescent="0.25">
      <c r="A101" s="510"/>
      <c r="B101" s="130" t="s">
        <v>170</v>
      </c>
      <c r="C101" s="113">
        <f t="shared" si="39"/>
        <v>1072.5</v>
      </c>
      <c r="D101" s="113">
        <f t="shared" si="40"/>
        <v>1430</v>
      </c>
      <c r="E101" s="113">
        <f t="shared" si="13"/>
        <v>1787.5</v>
      </c>
      <c r="F101" s="113">
        <f t="shared" si="14"/>
        <v>2145</v>
      </c>
      <c r="G101" s="113">
        <f t="shared" si="15"/>
        <v>2502.5</v>
      </c>
      <c r="H101" s="113">
        <f t="shared" si="16"/>
        <v>2860</v>
      </c>
      <c r="I101" s="113">
        <f t="shared" si="17"/>
        <v>3217.5</v>
      </c>
      <c r="J101" s="383">
        <v>3575</v>
      </c>
      <c r="K101" s="113">
        <f t="shared" si="18"/>
        <v>3932.5000000000005</v>
      </c>
      <c r="L101" s="113">
        <f t="shared" si="19"/>
        <v>4290</v>
      </c>
      <c r="M101" s="113">
        <f t="shared" si="20"/>
        <v>4647.5</v>
      </c>
      <c r="N101" s="114">
        <f t="shared" si="21"/>
        <v>5005</v>
      </c>
      <c r="O101" s="114">
        <f t="shared" si="22"/>
        <v>5362.5</v>
      </c>
      <c r="P101" s="176">
        <v>150</v>
      </c>
      <c r="Q101" s="131">
        <v>150</v>
      </c>
      <c r="R101" s="11"/>
    </row>
    <row r="102" spans="1:18" ht="15.75" x14ac:dyDescent="0.25">
      <c r="A102" s="510"/>
      <c r="B102" s="130" t="s">
        <v>323</v>
      </c>
      <c r="C102" s="113">
        <f t="shared" si="39"/>
        <v>1072.5</v>
      </c>
      <c r="D102" s="113">
        <f t="shared" si="40"/>
        <v>1430</v>
      </c>
      <c r="E102" s="113">
        <f t="shared" si="13"/>
        <v>1787.5</v>
      </c>
      <c r="F102" s="113">
        <f t="shared" si="14"/>
        <v>2145</v>
      </c>
      <c r="G102" s="113">
        <f t="shared" si="15"/>
        <v>2502.5</v>
      </c>
      <c r="H102" s="113">
        <f t="shared" si="16"/>
        <v>2860</v>
      </c>
      <c r="I102" s="113">
        <f t="shared" si="17"/>
        <v>3217.5</v>
      </c>
      <c r="J102" s="383">
        <v>3575</v>
      </c>
      <c r="K102" s="113">
        <f t="shared" si="18"/>
        <v>3932.5000000000005</v>
      </c>
      <c r="L102" s="113">
        <f t="shared" si="19"/>
        <v>4290</v>
      </c>
      <c r="M102" s="113">
        <f t="shared" si="20"/>
        <v>4647.5</v>
      </c>
      <c r="N102" s="114">
        <f t="shared" si="21"/>
        <v>5005</v>
      </c>
      <c r="O102" s="114">
        <f t="shared" si="22"/>
        <v>5362.5</v>
      </c>
      <c r="P102" s="176">
        <v>150</v>
      </c>
      <c r="Q102" s="131">
        <v>150</v>
      </c>
      <c r="R102" s="11"/>
    </row>
    <row r="103" spans="1:18" ht="15.75" x14ac:dyDescent="0.25">
      <c r="A103" s="510"/>
      <c r="B103" s="163" t="s">
        <v>324</v>
      </c>
      <c r="C103" s="113">
        <f t="shared" si="39"/>
        <v>1072.5</v>
      </c>
      <c r="D103" s="113">
        <f t="shared" si="40"/>
        <v>1430</v>
      </c>
      <c r="E103" s="113">
        <f t="shared" si="13"/>
        <v>1787.5</v>
      </c>
      <c r="F103" s="113">
        <f t="shared" si="14"/>
        <v>2145</v>
      </c>
      <c r="G103" s="113">
        <f t="shared" si="15"/>
        <v>2502.5</v>
      </c>
      <c r="H103" s="113">
        <f t="shared" si="16"/>
        <v>2860</v>
      </c>
      <c r="I103" s="113">
        <f t="shared" si="17"/>
        <v>3217.5</v>
      </c>
      <c r="J103" s="383">
        <v>3575</v>
      </c>
      <c r="K103" s="113">
        <f t="shared" si="18"/>
        <v>3932.5000000000005</v>
      </c>
      <c r="L103" s="113">
        <f t="shared" si="19"/>
        <v>4290</v>
      </c>
      <c r="M103" s="113">
        <f t="shared" si="20"/>
        <v>4647.5</v>
      </c>
      <c r="N103" s="114">
        <f t="shared" si="21"/>
        <v>5005</v>
      </c>
      <c r="O103" s="114">
        <f t="shared" si="22"/>
        <v>5362.5</v>
      </c>
      <c r="P103" s="176">
        <v>200</v>
      </c>
      <c r="Q103" s="131">
        <v>200</v>
      </c>
      <c r="R103" s="11"/>
    </row>
    <row r="104" spans="1:18" ht="15.75" x14ac:dyDescent="0.25">
      <c r="A104" s="510"/>
      <c r="B104" s="130" t="s">
        <v>171</v>
      </c>
      <c r="C104" s="113">
        <f t="shared" si="39"/>
        <v>1072.5</v>
      </c>
      <c r="D104" s="113">
        <f t="shared" si="40"/>
        <v>1430</v>
      </c>
      <c r="E104" s="113">
        <f t="shared" si="13"/>
        <v>1787.5</v>
      </c>
      <c r="F104" s="113">
        <f t="shared" si="14"/>
        <v>2145</v>
      </c>
      <c r="G104" s="113">
        <f t="shared" si="15"/>
        <v>2502.5</v>
      </c>
      <c r="H104" s="113">
        <f t="shared" si="16"/>
        <v>2860</v>
      </c>
      <c r="I104" s="113">
        <f t="shared" si="17"/>
        <v>3217.5</v>
      </c>
      <c r="J104" s="383">
        <v>3575</v>
      </c>
      <c r="K104" s="113">
        <f t="shared" si="18"/>
        <v>3932.5000000000005</v>
      </c>
      <c r="L104" s="113">
        <f t="shared" si="19"/>
        <v>4290</v>
      </c>
      <c r="M104" s="113">
        <f t="shared" si="20"/>
        <v>4647.5</v>
      </c>
      <c r="N104" s="114">
        <f t="shared" si="21"/>
        <v>5005</v>
      </c>
      <c r="O104" s="114">
        <f t="shared" si="22"/>
        <v>5362.5</v>
      </c>
      <c r="P104" s="176">
        <v>150</v>
      </c>
      <c r="Q104" s="131">
        <v>150</v>
      </c>
      <c r="R104" s="11"/>
    </row>
    <row r="105" spans="1:18" ht="32.25" thickBot="1" x14ac:dyDescent="0.3">
      <c r="A105" s="511"/>
      <c r="B105" s="137" t="s">
        <v>399</v>
      </c>
      <c r="C105" s="133">
        <f t="shared" si="39"/>
        <v>858</v>
      </c>
      <c r="D105" s="133">
        <f t="shared" si="40"/>
        <v>1144</v>
      </c>
      <c r="E105" s="133">
        <f t="shared" si="13"/>
        <v>1430</v>
      </c>
      <c r="F105" s="133">
        <f t="shared" si="14"/>
        <v>1716</v>
      </c>
      <c r="G105" s="133">
        <f t="shared" si="15"/>
        <v>2001.9999999999998</v>
      </c>
      <c r="H105" s="133">
        <f t="shared" si="16"/>
        <v>2288</v>
      </c>
      <c r="I105" s="133">
        <f t="shared" si="17"/>
        <v>2574</v>
      </c>
      <c r="J105" s="133">
        <v>2860</v>
      </c>
      <c r="K105" s="133">
        <f t="shared" si="18"/>
        <v>3146.0000000000005</v>
      </c>
      <c r="L105" s="133">
        <f t="shared" si="19"/>
        <v>3432</v>
      </c>
      <c r="M105" s="133">
        <f t="shared" si="20"/>
        <v>3718</v>
      </c>
      <c r="N105" s="134">
        <f t="shared" si="21"/>
        <v>4003.9999999999995</v>
      </c>
      <c r="O105" s="134">
        <f t="shared" si="22"/>
        <v>4290</v>
      </c>
      <c r="P105" s="181" t="s">
        <v>80</v>
      </c>
      <c r="Q105" s="135">
        <v>180</v>
      </c>
      <c r="R105" s="11"/>
    </row>
    <row r="106" spans="1:18" ht="31.5" x14ac:dyDescent="0.25">
      <c r="A106" s="509">
        <v>7</v>
      </c>
      <c r="B106" s="159" t="s">
        <v>172</v>
      </c>
      <c r="C106" s="126">
        <f t="shared" si="39"/>
        <v>1004.0999999999999</v>
      </c>
      <c r="D106" s="126">
        <f t="shared" si="40"/>
        <v>1338.8000000000002</v>
      </c>
      <c r="E106" s="126">
        <f t="shared" si="13"/>
        <v>1673.5</v>
      </c>
      <c r="F106" s="126">
        <f t="shared" si="14"/>
        <v>2008.1999999999998</v>
      </c>
      <c r="G106" s="126">
        <f t="shared" si="15"/>
        <v>2342.8999999999996</v>
      </c>
      <c r="H106" s="126">
        <f t="shared" si="16"/>
        <v>2677.6000000000004</v>
      </c>
      <c r="I106" s="126">
        <f t="shared" si="17"/>
        <v>3012.3</v>
      </c>
      <c r="J106" s="126">
        <v>3347</v>
      </c>
      <c r="K106" s="126">
        <f t="shared" si="18"/>
        <v>3681.7000000000003</v>
      </c>
      <c r="L106" s="160">
        <f t="shared" si="19"/>
        <v>4016.3999999999996</v>
      </c>
      <c r="M106" s="160">
        <f t="shared" si="20"/>
        <v>4351.1000000000004</v>
      </c>
      <c r="N106" s="161">
        <f t="shared" si="21"/>
        <v>4685.7999999999993</v>
      </c>
      <c r="O106" s="161">
        <f t="shared" si="22"/>
        <v>5020.5</v>
      </c>
      <c r="P106" s="179" t="s">
        <v>298</v>
      </c>
      <c r="Q106" s="128">
        <v>220</v>
      </c>
      <c r="R106" s="11"/>
    </row>
    <row r="107" spans="1:18" ht="31.5" x14ac:dyDescent="0.25">
      <c r="A107" s="510"/>
      <c r="B107" s="163" t="s">
        <v>173</v>
      </c>
      <c r="C107" s="113">
        <f t="shared" si="39"/>
        <v>1004.0999999999999</v>
      </c>
      <c r="D107" s="113">
        <f t="shared" si="40"/>
        <v>1338.8000000000002</v>
      </c>
      <c r="E107" s="113">
        <f t="shared" si="13"/>
        <v>1673.5</v>
      </c>
      <c r="F107" s="113">
        <f t="shared" si="14"/>
        <v>2008.1999999999998</v>
      </c>
      <c r="G107" s="113">
        <f t="shared" si="15"/>
        <v>2342.8999999999996</v>
      </c>
      <c r="H107" s="113">
        <f t="shared" si="16"/>
        <v>2677.6000000000004</v>
      </c>
      <c r="I107" s="113">
        <f t="shared" si="17"/>
        <v>3012.3</v>
      </c>
      <c r="J107" s="113">
        <v>3347</v>
      </c>
      <c r="K107" s="113">
        <f t="shared" si="18"/>
        <v>3681.7000000000003</v>
      </c>
      <c r="L107" s="113">
        <f t="shared" si="19"/>
        <v>4016.3999999999996</v>
      </c>
      <c r="M107" s="113">
        <f t="shared" si="20"/>
        <v>4351.1000000000004</v>
      </c>
      <c r="N107" s="114">
        <f t="shared" si="21"/>
        <v>4685.7999999999993</v>
      </c>
      <c r="O107" s="114">
        <f t="shared" si="22"/>
        <v>5020.5</v>
      </c>
      <c r="P107" s="176" t="s">
        <v>298</v>
      </c>
      <c r="Q107" s="131">
        <v>220</v>
      </c>
      <c r="R107" s="11"/>
    </row>
    <row r="108" spans="1:18" ht="15.75" x14ac:dyDescent="0.25">
      <c r="A108" s="510"/>
      <c r="B108" s="163" t="s">
        <v>174</v>
      </c>
      <c r="C108" s="113">
        <f t="shared" si="39"/>
        <v>1255.2</v>
      </c>
      <c r="D108" s="113">
        <f t="shared" si="40"/>
        <v>1673.6000000000001</v>
      </c>
      <c r="E108" s="113">
        <f t="shared" si="13"/>
        <v>2092</v>
      </c>
      <c r="F108" s="113">
        <f t="shared" si="14"/>
        <v>2510.4</v>
      </c>
      <c r="G108" s="113">
        <f t="shared" si="15"/>
        <v>2928.7999999999997</v>
      </c>
      <c r="H108" s="113">
        <f t="shared" si="16"/>
        <v>3347.2000000000003</v>
      </c>
      <c r="I108" s="113">
        <f t="shared" si="17"/>
        <v>3765.6</v>
      </c>
      <c r="J108" s="113">
        <v>4184</v>
      </c>
      <c r="K108" s="113">
        <f t="shared" si="18"/>
        <v>4602.4000000000005</v>
      </c>
      <c r="L108" s="113">
        <f t="shared" si="19"/>
        <v>5020.8</v>
      </c>
      <c r="M108" s="113">
        <f t="shared" si="20"/>
        <v>5439.2</v>
      </c>
      <c r="N108" s="114">
        <f t="shared" si="21"/>
        <v>5857.5999999999995</v>
      </c>
      <c r="O108" s="114">
        <f t="shared" si="22"/>
        <v>6276</v>
      </c>
      <c r="P108" s="176">
        <v>210</v>
      </c>
      <c r="Q108" s="131">
        <v>210</v>
      </c>
      <c r="R108" s="11"/>
    </row>
    <row r="109" spans="1:18" ht="31.5" x14ac:dyDescent="0.25">
      <c r="A109" s="510"/>
      <c r="B109" s="163" t="s">
        <v>325</v>
      </c>
      <c r="C109" s="113">
        <f t="shared" si="39"/>
        <v>1004.0999999999999</v>
      </c>
      <c r="D109" s="113">
        <f t="shared" si="40"/>
        <v>1338.8000000000002</v>
      </c>
      <c r="E109" s="113">
        <f t="shared" si="13"/>
        <v>1673.5</v>
      </c>
      <c r="F109" s="113">
        <f t="shared" si="14"/>
        <v>2008.1999999999998</v>
      </c>
      <c r="G109" s="113">
        <f t="shared" si="15"/>
        <v>2342.8999999999996</v>
      </c>
      <c r="H109" s="113">
        <f t="shared" si="16"/>
        <v>2677.6000000000004</v>
      </c>
      <c r="I109" s="113">
        <f t="shared" si="17"/>
        <v>3012.3</v>
      </c>
      <c r="J109" s="113">
        <v>3347</v>
      </c>
      <c r="K109" s="113">
        <f t="shared" si="18"/>
        <v>3681.7000000000003</v>
      </c>
      <c r="L109" s="113">
        <f t="shared" si="19"/>
        <v>4016.3999999999996</v>
      </c>
      <c r="M109" s="113">
        <f t="shared" si="20"/>
        <v>4351.1000000000004</v>
      </c>
      <c r="N109" s="114">
        <f t="shared" si="21"/>
        <v>4685.7999999999993</v>
      </c>
      <c r="O109" s="114">
        <f t="shared" si="22"/>
        <v>5020.5</v>
      </c>
      <c r="P109" s="176" t="s">
        <v>298</v>
      </c>
      <c r="Q109" s="131">
        <v>220</v>
      </c>
      <c r="R109" s="11"/>
    </row>
    <row r="110" spans="1:18" ht="32.25" thickBot="1" x14ac:dyDescent="0.3">
      <c r="A110" s="511"/>
      <c r="B110" s="165" t="s">
        <v>326</v>
      </c>
      <c r="C110" s="133">
        <f t="shared" si="39"/>
        <v>1004.0999999999999</v>
      </c>
      <c r="D110" s="133">
        <f t="shared" si="40"/>
        <v>1338.8000000000002</v>
      </c>
      <c r="E110" s="133">
        <f t="shared" si="13"/>
        <v>1673.5</v>
      </c>
      <c r="F110" s="133">
        <f t="shared" si="14"/>
        <v>2008.1999999999998</v>
      </c>
      <c r="G110" s="133">
        <f t="shared" si="15"/>
        <v>2342.8999999999996</v>
      </c>
      <c r="H110" s="133">
        <f t="shared" si="16"/>
        <v>2677.6000000000004</v>
      </c>
      <c r="I110" s="133">
        <f t="shared" si="17"/>
        <v>3012.3</v>
      </c>
      <c r="J110" s="133">
        <v>3347</v>
      </c>
      <c r="K110" s="133">
        <f t="shared" si="18"/>
        <v>3681.7000000000003</v>
      </c>
      <c r="L110" s="133">
        <f t="shared" si="19"/>
        <v>4016.3999999999996</v>
      </c>
      <c r="M110" s="133">
        <f t="shared" si="20"/>
        <v>4351.1000000000004</v>
      </c>
      <c r="N110" s="134">
        <f t="shared" si="21"/>
        <v>4685.7999999999993</v>
      </c>
      <c r="O110" s="134">
        <f t="shared" si="22"/>
        <v>5020.5</v>
      </c>
      <c r="P110" s="181" t="s">
        <v>298</v>
      </c>
      <c r="Q110" s="157">
        <v>210</v>
      </c>
      <c r="R110" s="11"/>
    </row>
    <row r="111" spans="1:18" ht="31.5" x14ac:dyDescent="0.25">
      <c r="A111" s="509">
        <v>8</v>
      </c>
      <c r="B111" s="159" t="s">
        <v>175</v>
      </c>
      <c r="C111" s="126">
        <f t="shared" si="39"/>
        <v>1442.3999999999999</v>
      </c>
      <c r="D111" s="126">
        <f t="shared" si="40"/>
        <v>1923.2</v>
      </c>
      <c r="E111" s="126">
        <f t="shared" si="13"/>
        <v>2404</v>
      </c>
      <c r="F111" s="126">
        <f t="shared" si="14"/>
        <v>2884.7999999999997</v>
      </c>
      <c r="G111" s="126">
        <f t="shared" si="15"/>
        <v>3365.6</v>
      </c>
      <c r="H111" s="126">
        <f t="shared" si="16"/>
        <v>3846.4</v>
      </c>
      <c r="I111" s="126">
        <f t="shared" si="17"/>
        <v>4327.2</v>
      </c>
      <c r="J111" s="126">
        <v>4808</v>
      </c>
      <c r="K111" s="126">
        <f t="shared" si="18"/>
        <v>5288.8</v>
      </c>
      <c r="L111" s="126">
        <f t="shared" si="19"/>
        <v>5769.5999999999995</v>
      </c>
      <c r="M111" s="126">
        <f t="shared" si="20"/>
        <v>6250.4000000000005</v>
      </c>
      <c r="N111" s="127">
        <f t="shared" si="21"/>
        <v>6731.2</v>
      </c>
      <c r="O111" s="127">
        <f t="shared" si="22"/>
        <v>7212</v>
      </c>
      <c r="P111" s="179" t="s">
        <v>298</v>
      </c>
      <c r="Q111" s="128">
        <v>190</v>
      </c>
      <c r="R111" s="11"/>
    </row>
    <row r="112" spans="1:18" ht="32.25" thickBot="1" x14ac:dyDescent="0.3">
      <c r="A112" s="511"/>
      <c r="B112" s="165" t="s">
        <v>327</v>
      </c>
      <c r="C112" s="133">
        <f t="shared" si="39"/>
        <v>1442.3999999999999</v>
      </c>
      <c r="D112" s="133">
        <f t="shared" si="40"/>
        <v>1923.2</v>
      </c>
      <c r="E112" s="133">
        <f t="shared" si="13"/>
        <v>2404</v>
      </c>
      <c r="F112" s="133">
        <f t="shared" si="14"/>
        <v>2884.7999999999997</v>
      </c>
      <c r="G112" s="133">
        <f t="shared" si="15"/>
        <v>3365.6</v>
      </c>
      <c r="H112" s="133">
        <f t="shared" si="16"/>
        <v>3846.4</v>
      </c>
      <c r="I112" s="133">
        <f t="shared" si="17"/>
        <v>4327.2</v>
      </c>
      <c r="J112" s="133">
        <v>4808</v>
      </c>
      <c r="K112" s="133">
        <f t="shared" si="18"/>
        <v>5288.8</v>
      </c>
      <c r="L112" s="133">
        <f t="shared" si="19"/>
        <v>5769.5999999999995</v>
      </c>
      <c r="M112" s="133">
        <f t="shared" si="20"/>
        <v>6250.4000000000005</v>
      </c>
      <c r="N112" s="134">
        <f t="shared" si="21"/>
        <v>6731.2</v>
      </c>
      <c r="O112" s="134">
        <f t="shared" si="22"/>
        <v>7212</v>
      </c>
      <c r="P112" s="181" t="s">
        <v>298</v>
      </c>
      <c r="Q112" s="157">
        <v>190</v>
      </c>
      <c r="R112" s="11"/>
    </row>
    <row r="113" spans="1:18" ht="16.5" thickBot="1" x14ac:dyDescent="0.3">
      <c r="A113" s="74"/>
      <c r="B113" s="4"/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</row>
    <row r="114" spans="1:18" ht="21" x14ac:dyDescent="0.25">
      <c r="B114" s="351" t="s">
        <v>394</v>
      </c>
      <c r="C114" s="352"/>
      <c r="D114" s="353"/>
      <c r="E114" s="353"/>
      <c r="F114" s="353"/>
      <c r="G114" s="353"/>
      <c r="H114" s="353"/>
      <c r="I114" s="336"/>
      <c r="J114" s="336"/>
      <c r="K114" s="292"/>
      <c r="L114" s="336"/>
      <c r="M114" s="336"/>
      <c r="N114" s="336"/>
      <c r="O114" s="336"/>
      <c r="P114" s="336"/>
      <c r="Q114" s="337"/>
    </row>
    <row r="115" spans="1:18" ht="18.75" x14ac:dyDescent="0.3">
      <c r="B115" s="348" t="s">
        <v>391</v>
      </c>
      <c r="C115" s="349"/>
      <c r="D115" s="350"/>
      <c r="E115" s="350"/>
      <c r="F115" s="350"/>
      <c r="G115" s="350"/>
      <c r="H115" s="240"/>
      <c r="I115" s="350" t="s">
        <v>393</v>
      </c>
      <c r="J115" s="354"/>
      <c r="K115" s="354"/>
      <c r="L115" s="354"/>
      <c r="M115" s="354"/>
      <c r="N115" s="354"/>
      <c r="O115" s="354"/>
      <c r="P115" s="240"/>
      <c r="Q115" s="355"/>
    </row>
    <row r="116" spans="1:18" ht="15.75" thickBot="1" x14ac:dyDescent="0.3">
      <c r="B116" s="356" t="s">
        <v>392</v>
      </c>
      <c r="C116" s="357"/>
      <c r="D116" s="358"/>
      <c r="E116" s="358"/>
      <c r="F116" s="358"/>
      <c r="G116" s="358"/>
      <c r="H116" s="358"/>
      <c r="I116" s="359"/>
      <c r="J116" s="359"/>
      <c r="K116" s="359"/>
      <c r="L116" s="359"/>
      <c r="M116" s="359"/>
      <c r="N116" s="359"/>
      <c r="O116" s="359"/>
      <c r="P116" s="359"/>
      <c r="Q116" s="360"/>
    </row>
    <row r="117" spans="1:18" ht="15.75" x14ac:dyDescent="0.25">
      <c r="A117" s="17" t="s">
        <v>94</v>
      </c>
      <c r="B117" s="17"/>
      <c r="C117" s="17"/>
    </row>
    <row r="118" spans="1:18" ht="15.75" x14ac:dyDescent="0.25">
      <c r="A118" s="17" t="s">
        <v>8</v>
      </c>
      <c r="B118" s="17"/>
      <c r="C118" s="17"/>
    </row>
    <row r="119" spans="1:18" ht="15.75" x14ac:dyDescent="0.25">
      <c r="A119" s="17" t="s">
        <v>95</v>
      </c>
    </row>
    <row r="120" spans="1:18" x14ac:dyDescent="0.25">
      <c r="A120" s="30" t="s">
        <v>430</v>
      </c>
      <c r="B120" s="41"/>
    </row>
    <row r="121" spans="1:18" x14ac:dyDescent="0.25">
      <c r="A121" s="30" t="s">
        <v>431</v>
      </c>
      <c r="B121" s="41"/>
    </row>
    <row r="122" spans="1:18" ht="18.75" x14ac:dyDescent="0.3">
      <c r="A122" s="59" t="s">
        <v>16</v>
      </c>
    </row>
  </sheetData>
  <mergeCells count="36">
    <mergeCell ref="A1:P1"/>
    <mergeCell ref="B81:B82"/>
    <mergeCell ref="Q2:R2"/>
    <mergeCell ref="A4:A5"/>
    <mergeCell ref="B4:B5"/>
    <mergeCell ref="C4:O4"/>
    <mergeCell ref="C81:O81"/>
    <mergeCell ref="A7:A15"/>
    <mergeCell ref="P4:Q4"/>
    <mergeCell ref="P28:P29"/>
    <mergeCell ref="Q28:Q29"/>
    <mergeCell ref="B28:B29"/>
    <mergeCell ref="A32:A66"/>
    <mergeCell ref="P76:P77"/>
    <mergeCell ref="Q76:Q77"/>
    <mergeCell ref="A111:A112"/>
    <mergeCell ref="A83:A98"/>
    <mergeCell ref="N28:N29"/>
    <mergeCell ref="O28:O29"/>
    <mergeCell ref="G28:G29"/>
    <mergeCell ref="K28:K29"/>
    <mergeCell ref="I28:I29"/>
    <mergeCell ref="H28:H29"/>
    <mergeCell ref="M28:M29"/>
    <mergeCell ref="L28:L29"/>
    <mergeCell ref="J28:J29"/>
    <mergeCell ref="C28:C29"/>
    <mergeCell ref="D28:D29"/>
    <mergeCell ref="E28:E29"/>
    <mergeCell ref="A16:A31"/>
    <mergeCell ref="F28:F29"/>
    <mergeCell ref="A99:A105"/>
    <mergeCell ref="A106:A110"/>
    <mergeCell ref="A67:A79"/>
    <mergeCell ref="P81:Q81"/>
    <mergeCell ref="A80:Q80"/>
  </mergeCells>
  <pageMargins left="0.25" right="0.25" top="0.75" bottom="0.75" header="0.3" footer="0.3"/>
  <pageSetup paperSize="9" scale="74" fitToHeight="0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133"/>
  <sheetViews>
    <sheetView topLeftCell="A54" zoomScale="90" zoomScaleNormal="90" workbookViewId="0">
      <selection activeCell="J41" sqref="J41:J65"/>
    </sheetView>
  </sheetViews>
  <sheetFormatPr defaultRowHeight="15" x14ac:dyDescent="0.25"/>
  <cols>
    <col min="1" max="1" width="2.85546875" customWidth="1"/>
    <col min="2" max="2" width="38.7109375" customWidth="1"/>
    <col min="15" max="15" width="7.7109375" bestFit="1" customWidth="1"/>
    <col min="16" max="16" width="13.42578125" customWidth="1"/>
  </cols>
  <sheetData>
    <row r="1" spans="1:18" ht="18" customHeight="1" x14ac:dyDescent="0.25">
      <c r="A1" s="559" t="s">
        <v>0</v>
      </c>
      <c r="B1" s="559"/>
      <c r="C1" s="559"/>
      <c r="D1" s="559"/>
      <c r="E1" s="559"/>
      <c r="F1" s="559"/>
      <c r="G1" s="559"/>
      <c r="H1" s="559"/>
      <c r="I1" s="559"/>
      <c r="J1" s="559"/>
      <c r="K1" s="559"/>
      <c r="L1" s="559"/>
      <c r="M1" s="559"/>
      <c r="N1" s="559"/>
      <c r="O1" s="559"/>
      <c r="P1" s="559"/>
      <c r="Q1" s="64"/>
      <c r="R1" s="64"/>
    </row>
    <row r="2" spans="1:18" ht="21" x14ac:dyDescent="0.3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554"/>
      <c r="R2" s="554"/>
    </row>
    <row r="3" spans="1:18" ht="16.5" thickBot="1" x14ac:dyDescent="0.3">
      <c r="A3" s="73" t="s">
        <v>409</v>
      </c>
      <c r="B3" s="73"/>
      <c r="C3" s="73"/>
      <c r="D3" s="73"/>
      <c r="E3" s="73"/>
      <c r="F3" s="73"/>
      <c r="G3" s="73"/>
      <c r="H3" s="73"/>
      <c r="I3" s="73"/>
      <c r="J3" s="73"/>
      <c r="K3" s="73"/>
      <c r="L3" s="73"/>
      <c r="M3" s="73"/>
      <c r="N3" s="73"/>
      <c r="O3" s="73"/>
      <c r="P3" s="73"/>
      <c r="Q3" s="73"/>
      <c r="R3" s="73"/>
    </row>
    <row r="4" spans="1:18" ht="15.75" x14ac:dyDescent="0.25">
      <c r="A4" s="565"/>
      <c r="B4" s="567" t="s">
        <v>1</v>
      </c>
      <c r="C4" s="536" t="s">
        <v>2</v>
      </c>
      <c r="D4" s="535"/>
      <c r="E4" s="535"/>
      <c r="F4" s="535"/>
      <c r="G4" s="535"/>
      <c r="H4" s="535"/>
      <c r="I4" s="535"/>
      <c r="J4" s="535"/>
      <c r="K4" s="535"/>
      <c r="L4" s="535"/>
      <c r="M4" s="535"/>
      <c r="N4" s="535"/>
      <c r="O4" s="537"/>
      <c r="P4" s="515" t="s">
        <v>295</v>
      </c>
      <c r="Q4" s="516"/>
      <c r="R4" s="2"/>
    </row>
    <row r="5" spans="1:18" ht="26.25" thickBot="1" x14ac:dyDescent="0.3">
      <c r="A5" s="566"/>
      <c r="B5" s="568"/>
      <c r="C5" s="133">
        <v>0.3</v>
      </c>
      <c r="D5" s="133">
        <v>0.4</v>
      </c>
      <c r="E5" s="133">
        <v>0.5</v>
      </c>
      <c r="F5" s="133">
        <v>0.6</v>
      </c>
      <c r="G5" s="133">
        <v>0.7</v>
      </c>
      <c r="H5" s="133">
        <v>0.8</v>
      </c>
      <c r="I5" s="133">
        <v>0.9</v>
      </c>
      <c r="J5" s="133">
        <v>1</v>
      </c>
      <c r="K5" s="133">
        <v>1.1000000000000001</v>
      </c>
      <c r="L5" s="133">
        <v>1.2</v>
      </c>
      <c r="M5" s="133">
        <v>1.3</v>
      </c>
      <c r="N5" s="134">
        <v>1.4</v>
      </c>
      <c r="O5" s="141">
        <v>1.5</v>
      </c>
      <c r="P5" s="380" t="s">
        <v>296</v>
      </c>
      <c r="Q5" s="381" t="s">
        <v>297</v>
      </c>
      <c r="R5" s="1"/>
    </row>
    <row r="6" spans="1:18" ht="32.25" thickBot="1" x14ac:dyDescent="0.3">
      <c r="A6" s="142">
        <v>0</v>
      </c>
      <c r="B6" s="143" t="s">
        <v>136</v>
      </c>
      <c r="C6" s="144">
        <f>J6*0.3</f>
        <v>570.6</v>
      </c>
      <c r="D6" s="144">
        <f>J6*0.4</f>
        <v>760.80000000000007</v>
      </c>
      <c r="E6" s="144">
        <f>J6*0.5</f>
        <v>951</v>
      </c>
      <c r="F6" s="144">
        <f>J6*0.6</f>
        <v>1141.2</v>
      </c>
      <c r="G6" s="144">
        <f>J6*0.7</f>
        <v>1331.3999999999999</v>
      </c>
      <c r="H6" s="144">
        <f>J6*0.8</f>
        <v>1521.6000000000001</v>
      </c>
      <c r="I6" s="144">
        <f>J6*0.9</f>
        <v>1711.8</v>
      </c>
      <c r="J6" s="370">
        <v>1902</v>
      </c>
      <c r="K6" s="144">
        <f>J6*1.1</f>
        <v>2092.2000000000003</v>
      </c>
      <c r="L6" s="144">
        <f>J6*1.2</f>
        <v>2282.4</v>
      </c>
      <c r="M6" s="144">
        <f>J6*1.3</f>
        <v>2472.6</v>
      </c>
      <c r="N6" s="145">
        <f>J6*1.4</f>
        <v>2662.7999999999997</v>
      </c>
      <c r="O6" s="145">
        <f>J6*1.5</f>
        <v>2853</v>
      </c>
      <c r="P6" s="188">
        <v>180</v>
      </c>
      <c r="Q6" s="189">
        <v>180</v>
      </c>
      <c r="R6" s="1"/>
    </row>
    <row r="7" spans="1:18" ht="15.75" x14ac:dyDescent="0.25">
      <c r="A7" s="518">
        <v>1</v>
      </c>
      <c r="B7" s="136" t="s">
        <v>137</v>
      </c>
      <c r="C7" s="126">
        <f>J7*0.3</f>
        <v>670.8</v>
      </c>
      <c r="D7" s="126">
        <f>J7*0.4</f>
        <v>894.40000000000009</v>
      </c>
      <c r="E7" s="126">
        <f>J7*0.5</f>
        <v>1118</v>
      </c>
      <c r="F7" s="126">
        <f>J7*0.6</f>
        <v>1341.6</v>
      </c>
      <c r="G7" s="126">
        <f>J7*0.7</f>
        <v>1565.1999999999998</v>
      </c>
      <c r="H7" s="126">
        <f>J7*0.8</f>
        <v>1788.8000000000002</v>
      </c>
      <c r="I7" s="126">
        <f>J7*0.9</f>
        <v>2012.4</v>
      </c>
      <c r="J7" s="126">
        <v>2236</v>
      </c>
      <c r="K7" s="126">
        <f>J7*1.1</f>
        <v>2459.6000000000004</v>
      </c>
      <c r="L7" s="126">
        <f>J7*1.2</f>
        <v>2683.2</v>
      </c>
      <c r="M7" s="126">
        <f>J7*1.3</f>
        <v>2906.8</v>
      </c>
      <c r="N7" s="127">
        <f>J7*1.4</f>
        <v>3130.3999999999996</v>
      </c>
      <c r="O7" s="127">
        <f>J7*1.5</f>
        <v>3354</v>
      </c>
      <c r="P7" s="190">
        <v>180</v>
      </c>
      <c r="Q7" s="191">
        <v>180</v>
      </c>
      <c r="R7" s="1"/>
    </row>
    <row r="8" spans="1:18" ht="15.75" x14ac:dyDescent="0.25">
      <c r="A8" s="510"/>
      <c r="B8" s="130" t="s">
        <v>138</v>
      </c>
      <c r="C8" s="113">
        <f t="shared" ref="C8:C13" si="0">J8*0.3</f>
        <v>670.8</v>
      </c>
      <c r="D8" s="113">
        <f t="shared" ref="D8:D96" si="1">J8*0.4</f>
        <v>894.40000000000009</v>
      </c>
      <c r="E8" s="113">
        <f t="shared" ref="E8:E96" si="2">J8*0.5</f>
        <v>1118</v>
      </c>
      <c r="F8" s="113">
        <f t="shared" ref="F8:F96" si="3">J8*0.6</f>
        <v>1341.6</v>
      </c>
      <c r="G8" s="113">
        <f t="shared" ref="G8:G96" si="4">J8*0.7</f>
        <v>1565.1999999999998</v>
      </c>
      <c r="H8" s="113">
        <f t="shared" ref="H8:H96" si="5">J8*0.8</f>
        <v>1788.8000000000002</v>
      </c>
      <c r="I8" s="113">
        <f t="shared" ref="I8:I96" si="6">J8*0.9</f>
        <v>2012.4</v>
      </c>
      <c r="J8" s="371">
        <v>2236</v>
      </c>
      <c r="K8" s="113">
        <f t="shared" ref="K8:K96" si="7">J8*1.1</f>
        <v>2459.6000000000004</v>
      </c>
      <c r="L8" s="113">
        <f t="shared" ref="L8:L96" si="8">J8*1.2</f>
        <v>2683.2</v>
      </c>
      <c r="M8" s="113">
        <f t="shared" ref="M8:M96" si="9">J8*1.3</f>
        <v>2906.8</v>
      </c>
      <c r="N8" s="114">
        <f t="shared" ref="N8:N96" si="10">J8*1.4</f>
        <v>3130.3999999999996</v>
      </c>
      <c r="O8" s="114">
        <f t="shared" ref="O8:O96" si="11">J8*1.5</f>
        <v>3354</v>
      </c>
      <c r="P8" s="192">
        <v>180</v>
      </c>
      <c r="Q8" s="193">
        <v>180</v>
      </c>
      <c r="R8" s="1"/>
    </row>
    <row r="9" spans="1:18" ht="15.75" x14ac:dyDescent="0.25">
      <c r="A9" s="510"/>
      <c r="B9" s="130" t="s">
        <v>139</v>
      </c>
      <c r="C9" s="113">
        <f>J9*0.3</f>
        <v>670.8</v>
      </c>
      <c r="D9" s="113">
        <f t="shared" si="1"/>
        <v>894.40000000000009</v>
      </c>
      <c r="E9" s="113">
        <f t="shared" si="2"/>
        <v>1118</v>
      </c>
      <c r="F9" s="113">
        <f t="shared" si="3"/>
        <v>1341.6</v>
      </c>
      <c r="G9" s="113">
        <f t="shared" si="4"/>
        <v>1565.1999999999998</v>
      </c>
      <c r="H9" s="113">
        <f t="shared" si="5"/>
        <v>1788.8000000000002</v>
      </c>
      <c r="I9" s="113">
        <f t="shared" si="6"/>
        <v>2012.4</v>
      </c>
      <c r="J9" s="383">
        <v>2236</v>
      </c>
      <c r="K9" s="113">
        <f t="shared" si="7"/>
        <v>2459.6000000000004</v>
      </c>
      <c r="L9" s="113">
        <f t="shared" si="8"/>
        <v>2683.2</v>
      </c>
      <c r="M9" s="113">
        <f t="shared" si="9"/>
        <v>2906.8</v>
      </c>
      <c r="N9" s="114">
        <f t="shared" si="10"/>
        <v>3130.3999999999996</v>
      </c>
      <c r="O9" s="114">
        <f t="shared" si="11"/>
        <v>3354</v>
      </c>
      <c r="P9" s="192">
        <v>180</v>
      </c>
      <c r="Q9" s="193">
        <v>180</v>
      </c>
      <c r="R9" s="1"/>
    </row>
    <row r="10" spans="1:18" ht="15.75" x14ac:dyDescent="0.25">
      <c r="A10" s="510"/>
      <c r="B10" s="130" t="s">
        <v>140</v>
      </c>
      <c r="C10" s="113">
        <f t="shared" si="0"/>
        <v>670.8</v>
      </c>
      <c r="D10" s="113">
        <f t="shared" si="1"/>
        <v>894.40000000000009</v>
      </c>
      <c r="E10" s="113">
        <f t="shared" si="2"/>
        <v>1118</v>
      </c>
      <c r="F10" s="113">
        <f t="shared" si="3"/>
        <v>1341.6</v>
      </c>
      <c r="G10" s="113">
        <f t="shared" si="4"/>
        <v>1565.1999999999998</v>
      </c>
      <c r="H10" s="113">
        <f t="shared" si="5"/>
        <v>1788.8000000000002</v>
      </c>
      <c r="I10" s="113">
        <f t="shared" si="6"/>
        <v>2012.4</v>
      </c>
      <c r="J10" s="383">
        <v>2236</v>
      </c>
      <c r="K10" s="113">
        <f t="shared" si="7"/>
        <v>2459.6000000000004</v>
      </c>
      <c r="L10" s="113">
        <f t="shared" si="8"/>
        <v>2683.2</v>
      </c>
      <c r="M10" s="113">
        <f t="shared" si="9"/>
        <v>2906.8</v>
      </c>
      <c r="N10" s="114">
        <f t="shared" si="10"/>
        <v>3130.3999999999996</v>
      </c>
      <c r="O10" s="114">
        <f t="shared" si="11"/>
        <v>3354</v>
      </c>
      <c r="P10" s="192">
        <v>180</v>
      </c>
      <c r="Q10" s="193">
        <v>180</v>
      </c>
      <c r="R10" s="1"/>
    </row>
    <row r="11" spans="1:18" ht="15.75" x14ac:dyDescent="0.25">
      <c r="A11" s="510"/>
      <c r="B11" s="130" t="s">
        <v>141</v>
      </c>
      <c r="C11" s="113">
        <f t="shared" si="0"/>
        <v>670.8</v>
      </c>
      <c r="D11" s="113">
        <f t="shared" si="1"/>
        <v>894.40000000000009</v>
      </c>
      <c r="E11" s="113">
        <f t="shared" si="2"/>
        <v>1118</v>
      </c>
      <c r="F11" s="113">
        <f t="shared" si="3"/>
        <v>1341.6</v>
      </c>
      <c r="G11" s="113">
        <f t="shared" si="4"/>
        <v>1565.1999999999998</v>
      </c>
      <c r="H11" s="113">
        <f t="shared" si="5"/>
        <v>1788.8000000000002</v>
      </c>
      <c r="I11" s="113">
        <f t="shared" si="6"/>
        <v>2012.4</v>
      </c>
      <c r="J11" s="383">
        <v>2236</v>
      </c>
      <c r="K11" s="113">
        <f t="shared" si="7"/>
        <v>2459.6000000000004</v>
      </c>
      <c r="L11" s="113">
        <f t="shared" si="8"/>
        <v>2683.2</v>
      </c>
      <c r="M11" s="113">
        <f t="shared" si="9"/>
        <v>2906.8</v>
      </c>
      <c r="N11" s="114">
        <f t="shared" si="10"/>
        <v>3130.3999999999996</v>
      </c>
      <c r="O11" s="114">
        <f t="shared" si="11"/>
        <v>3354</v>
      </c>
      <c r="P11" s="192">
        <v>180</v>
      </c>
      <c r="Q11" s="193">
        <v>180</v>
      </c>
      <c r="R11" s="1"/>
    </row>
    <row r="12" spans="1:18" ht="15.75" x14ac:dyDescent="0.25">
      <c r="A12" s="510"/>
      <c r="B12" s="130" t="s">
        <v>292</v>
      </c>
      <c r="C12" s="113">
        <f t="shared" si="0"/>
        <v>670.8</v>
      </c>
      <c r="D12" s="113">
        <f t="shared" si="1"/>
        <v>894.40000000000009</v>
      </c>
      <c r="E12" s="113">
        <f t="shared" si="2"/>
        <v>1118</v>
      </c>
      <c r="F12" s="113">
        <f t="shared" si="3"/>
        <v>1341.6</v>
      </c>
      <c r="G12" s="113">
        <f t="shared" si="4"/>
        <v>1565.1999999999998</v>
      </c>
      <c r="H12" s="113">
        <f t="shared" si="5"/>
        <v>1788.8000000000002</v>
      </c>
      <c r="I12" s="113">
        <f t="shared" si="6"/>
        <v>2012.4</v>
      </c>
      <c r="J12" s="383">
        <v>2236</v>
      </c>
      <c r="K12" s="113">
        <f t="shared" si="7"/>
        <v>2459.6000000000004</v>
      </c>
      <c r="L12" s="113">
        <f t="shared" si="8"/>
        <v>2683.2</v>
      </c>
      <c r="M12" s="113">
        <f t="shared" si="9"/>
        <v>2906.8</v>
      </c>
      <c r="N12" s="114">
        <f t="shared" si="10"/>
        <v>3130.3999999999996</v>
      </c>
      <c r="O12" s="114">
        <f t="shared" si="11"/>
        <v>3354</v>
      </c>
      <c r="P12" s="194">
        <v>180</v>
      </c>
      <c r="Q12" s="195">
        <v>180</v>
      </c>
      <c r="R12" s="1"/>
    </row>
    <row r="13" spans="1:18" ht="15.75" x14ac:dyDescent="0.25">
      <c r="A13" s="510"/>
      <c r="B13" s="130" t="s">
        <v>142</v>
      </c>
      <c r="C13" s="113">
        <f t="shared" si="0"/>
        <v>670.8</v>
      </c>
      <c r="D13" s="113">
        <f t="shared" si="1"/>
        <v>894.40000000000009</v>
      </c>
      <c r="E13" s="113">
        <f t="shared" si="2"/>
        <v>1118</v>
      </c>
      <c r="F13" s="113">
        <f t="shared" si="3"/>
        <v>1341.6</v>
      </c>
      <c r="G13" s="113">
        <f t="shared" si="4"/>
        <v>1565.1999999999998</v>
      </c>
      <c r="H13" s="113">
        <f t="shared" si="5"/>
        <v>1788.8000000000002</v>
      </c>
      <c r="I13" s="113">
        <f t="shared" si="6"/>
        <v>2012.4</v>
      </c>
      <c r="J13" s="383">
        <v>2236</v>
      </c>
      <c r="K13" s="113">
        <f t="shared" si="7"/>
        <v>2459.6000000000004</v>
      </c>
      <c r="L13" s="113">
        <f t="shared" si="8"/>
        <v>2683.2</v>
      </c>
      <c r="M13" s="113">
        <f t="shared" si="9"/>
        <v>2906.8</v>
      </c>
      <c r="N13" s="114">
        <f t="shared" si="10"/>
        <v>3130.3999999999996</v>
      </c>
      <c r="O13" s="114">
        <f t="shared" si="11"/>
        <v>3354</v>
      </c>
      <c r="P13" s="192">
        <v>180</v>
      </c>
      <c r="Q13" s="196">
        <v>180</v>
      </c>
      <c r="R13" s="1"/>
    </row>
    <row r="14" spans="1:18" ht="15.75" x14ac:dyDescent="0.25">
      <c r="A14" s="510"/>
      <c r="B14" s="130" t="s">
        <v>3</v>
      </c>
      <c r="C14" s="113">
        <f>J14*0.3</f>
        <v>670.8</v>
      </c>
      <c r="D14" s="113">
        <f t="shared" si="1"/>
        <v>894.40000000000009</v>
      </c>
      <c r="E14" s="113">
        <f t="shared" si="2"/>
        <v>1118</v>
      </c>
      <c r="F14" s="113">
        <f t="shared" si="3"/>
        <v>1341.6</v>
      </c>
      <c r="G14" s="113">
        <f t="shared" si="4"/>
        <v>1565.1999999999998</v>
      </c>
      <c r="H14" s="113">
        <f t="shared" si="5"/>
        <v>1788.8000000000002</v>
      </c>
      <c r="I14" s="113">
        <f t="shared" si="6"/>
        <v>2012.4</v>
      </c>
      <c r="J14" s="383">
        <v>2236</v>
      </c>
      <c r="K14" s="113">
        <f t="shared" si="7"/>
        <v>2459.6000000000004</v>
      </c>
      <c r="L14" s="113">
        <f t="shared" si="8"/>
        <v>2683.2</v>
      </c>
      <c r="M14" s="113">
        <f t="shared" si="9"/>
        <v>2906.8</v>
      </c>
      <c r="N14" s="114">
        <f t="shared" si="10"/>
        <v>3130.3999999999996</v>
      </c>
      <c r="O14" s="114">
        <f t="shared" si="11"/>
        <v>3354</v>
      </c>
      <c r="P14" s="194">
        <v>180</v>
      </c>
      <c r="Q14" s="195">
        <v>220</v>
      </c>
      <c r="R14" s="1"/>
    </row>
    <row r="15" spans="1:18" ht="16.5" thickBot="1" x14ac:dyDescent="0.3">
      <c r="A15" s="511"/>
      <c r="B15" s="137" t="s">
        <v>4</v>
      </c>
      <c r="C15" s="133">
        <f>J15*0.3</f>
        <v>670.8</v>
      </c>
      <c r="D15" s="133">
        <f t="shared" si="1"/>
        <v>894.40000000000009</v>
      </c>
      <c r="E15" s="133">
        <f t="shared" si="2"/>
        <v>1118</v>
      </c>
      <c r="F15" s="133">
        <f t="shared" si="3"/>
        <v>1341.6</v>
      </c>
      <c r="G15" s="133">
        <f t="shared" si="4"/>
        <v>1565.1999999999998</v>
      </c>
      <c r="H15" s="133">
        <f t="shared" si="5"/>
        <v>1788.8000000000002</v>
      </c>
      <c r="I15" s="133">
        <f t="shared" si="6"/>
        <v>2012.4</v>
      </c>
      <c r="J15" s="383">
        <v>2236</v>
      </c>
      <c r="K15" s="133">
        <f t="shared" si="7"/>
        <v>2459.6000000000004</v>
      </c>
      <c r="L15" s="133">
        <f t="shared" si="8"/>
        <v>2683.2</v>
      </c>
      <c r="M15" s="133">
        <f t="shared" si="9"/>
        <v>2906.8</v>
      </c>
      <c r="N15" s="134">
        <f t="shared" si="10"/>
        <v>3130.3999999999996</v>
      </c>
      <c r="O15" s="134">
        <f t="shared" si="11"/>
        <v>3354</v>
      </c>
      <c r="P15" s="197">
        <v>200</v>
      </c>
      <c r="Q15" s="198">
        <v>220</v>
      </c>
      <c r="R15" s="1"/>
    </row>
    <row r="16" spans="1:18" ht="15.75" x14ac:dyDescent="0.25">
      <c r="A16" s="518">
        <v>2</v>
      </c>
      <c r="B16" s="136" t="s">
        <v>143</v>
      </c>
      <c r="C16" s="126">
        <f t="shared" ref="C16:C28" si="12">J16*0.3</f>
        <v>912.9</v>
      </c>
      <c r="D16" s="126">
        <f t="shared" si="1"/>
        <v>1217.2</v>
      </c>
      <c r="E16" s="126">
        <f t="shared" si="2"/>
        <v>1521.5</v>
      </c>
      <c r="F16" s="126">
        <f t="shared" si="3"/>
        <v>1825.8</v>
      </c>
      <c r="G16" s="126">
        <f t="shared" si="4"/>
        <v>2130.1</v>
      </c>
      <c r="H16" s="126">
        <f t="shared" si="5"/>
        <v>2434.4</v>
      </c>
      <c r="I16" s="126">
        <f t="shared" si="6"/>
        <v>2738.7000000000003</v>
      </c>
      <c r="J16" s="126">
        <v>3043</v>
      </c>
      <c r="K16" s="126">
        <f t="shared" si="7"/>
        <v>3347.3</v>
      </c>
      <c r="L16" s="126">
        <f t="shared" si="8"/>
        <v>3651.6</v>
      </c>
      <c r="M16" s="126">
        <f t="shared" si="9"/>
        <v>3955.9</v>
      </c>
      <c r="N16" s="127">
        <f t="shared" si="10"/>
        <v>4260.2</v>
      </c>
      <c r="O16" s="127">
        <f t="shared" si="11"/>
        <v>4564.5</v>
      </c>
      <c r="P16" s="190">
        <v>180</v>
      </c>
      <c r="Q16" s="191">
        <v>180</v>
      </c>
    </row>
    <row r="17" spans="1:17" ht="15.75" x14ac:dyDescent="0.25">
      <c r="A17" s="510"/>
      <c r="B17" s="130" t="s">
        <v>144</v>
      </c>
      <c r="C17" s="113">
        <f t="shared" si="12"/>
        <v>912.9</v>
      </c>
      <c r="D17" s="113">
        <f t="shared" si="1"/>
        <v>1217.2</v>
      </c>
      <c r="E17" s="113">
        <f t="shared" si="2"/>
        <v>1521.5</v>
      </c>
      <c r="F17" s="113">
        <f t="shared" si="3"/>
        <v>1825.8</v>
      </c>
      <c r="G17" s="113">
        <f t="shared" si="4"/>
        <v>2130.1</v>
      </c>
      <c r="H17" s="113">
        <f t="shared" si="5"/>
        <v>2434.4</v>
      </c>
      <c r="I17" s="113">
        <f t="shared" si="6"/>
        <v>2738.7000000000003</v>
      </c>
      <c r="J17" s="371">
        <v>3043</v>
      </c>
      <c r="K17" s="113">
        <f t="shared" si="7"/>
        <v>3347.3</v>
      </c>
      <c r="L17" s="113">
        <f t="shared" si="8"/>
        <v>3651.6</v>
      </c>
      <c r="M17" s="113">
        <f t="shared" si="9"/>
        <v>3955.9</v>
      </c>
      <c r="N17" s="114">
        <f t="shared" si="10"/>
        <v>4260.2</v>
      </c>
      <c r="O17" s="114">
        <f t="shared" si="11"/>
        <v>4564.5</v>
      </c>
      <c r="P17" s="194">
        <v>180</v>
      </c>
      <c r="Q17" s="195">
        <v>180</v>
      </c>
    </row>
    <row r="18" spans="1:17" ht="15.75" x14ac:dyDescent="0.25">
      <c r="A18" s="510"/>
      <c r="B18" s="130" t="s">
        <v>293</v>
      </c>
      <c r="C18" s="113">
        <f t="shared" si="12"/>
        <v>912.9</v>
      </c>
      <c r="D18" s="113">
        <f t="shared" si="1"/>
        <v>1217.2</v>
      </c>
      <c r="E18" s="113">
        <f t="shared" si="2"/>
        <v>1521.5</v>
      </c>
      <c r="F18" s="113">
        <f t="shared" si="3"/>
        <v>1825.8</v>
      </c>
      <c r="G18" s="113">
        <f t="shared" si="4"/>
        <v>2130.1</v>
      </c>
      <c r="H18" s="113">
        <f t="shared" si="5"/>
        <v>2434.4</v>
      </c>
      <c r="I18" s="113">
        <f t="shared" si="6"/>
        <v>2738.7000000000003</v>
      </c>
      <c r="J18" s="383">
        <v>3043</v>
      </c>
      <c r="K18" s="113">
        <f t="shared" si="7"/>
        <v>3347.3</v>
      </c>
      <c r="L18" s="113">
        <f t="shared" si="8"/>
        <v>3651.6</v>
      </c>
      <c r="M18" s="113">
        <f t="shared" si="9"/>
        <v>3955.9</v>
      </c>
      <c r="N18" s="114">
        <f t="shared" si="10"/>
        <v>4260.2</v>
      </c>
      <c r="O18" s="114">
        <f t="shared" si="11"/>
        <v>4564.5</v>
      </c>
      <c r="P18" s="194">
        <v>180</v>
      </c>
      <c r="Q18" s="195">
        <v>180</v>
      </c>
    </row>
    <row r="19" spans="1:17" ht="15.75" x14ac:dyDescent="0.25">
      <c r="A19" s="510"/>
      <c r="B19" s="130" t="s">
        <v>145</v>
      </c>
      <c r="C19" s="113">
        <f t="shared" si="12"/>
        <v>912.9</v>
      </c>
      <c r="D19" s="113">
        <f t="shared" si="1"/>
        <v>1217.2</v>
      </c>
      <c r="E19" s="113">
        <f t="shared" si="2"/>
        <v>1521.5</v>
      </c>
      <c r="F19" s="113">
        <f t="shared" si="3"/>
        <v>1825.8</v>
      </c>
      <c r="G19" s="113">
        <f t="shared" si="4"/>
        <v>2130.1</v>
      </c>
      <c r="H19" s="113">
        <f t="shared" si="5"/>
        <v>2434.4</v>
      </c>
      <c r="I19" s="113">
        <f t="shared" si="6"/>
        <v>2738.7000000000003</v>
      </c>
      <c r="J19" s="383">
        <v>3043</v>
      </c>
      <c r="K19" s="113">
        <f t="shared" si="7"/>
        <v>3347.3</v>
      </c>
      <c r="L19" s="113">
        <f t="shared" si="8"/>
        <v>3651.6</v>
      </c>
      <c r="M19" s="113">
        <f t="shared" si="9"/>
        <v>3955.9</v>
      </c>
      <c r="N19" s="114">
        <f t="shared" si="10"/>
        <v>4260.2</v>
      </c>
      <c r="O19" s="114">
        <f t="shared" si="11"/>
        <v>4564.5</v>
      </c>
      <c r="P19" s="194">
        <v>180</v>
      </c>
      <c r="Q19" s="195">
        <v>220</v>
      </c>
    </row>
    <row r="20" spans="1:17" ht="15.75" x14ac:dyDescent="0.25">
      <c r="A20" s="510"/>
      <c r="B20" s="130" t="s">
        <v>146</v>
      </c>
      <c r="C20" s="113">
        <f t="shared" si="12"/>
        <v>912.9</v>
      </c>
      <c r="D20" s="113">
        <f t="shared" si="1"/>
        <v>1217.2</v>
      </c>
      <c r="E20" s="113">
        <f t="shared" si="2"/>
        <v>1521.5</v>
      </c>
      <c r="F20" s="113">
        <f t="shared" si="3"/>
        <v>1825.8</v>
      </c>
      <c r="G20" s="113">
        <f t="shared" si="4"/>
        <v>2130.1</v>
      </c>
      <c r="H20" s="113">
        <f t="shared" si="5"/>
        <v>2434.4</v>
      </c>
      <c r="I20" s="113">
        <f t="shared" si="6"/>
        <v>2738.7000000000003</v>
      </c>
      <c r="J20" s="383">
        <v>3043</v>
      </c>
      <c r="K20" s="113">
        <f t="shared" si="7"/>
        <v>3347.3</v>
      </c>
      <c r="L20" s="113">
        <f t="shared" si="8"/>
        <v>3651.6</v>
      </c>
      <c r="M20" s="113">
        <f t="shared" si="9"/>
        <v>3955.9</v>
      </c>
      <c r="N20" s="114">
        <f t="shared" si="10"/>
        <v>4260.2</v>
      </c>
      <c r="O20" s="114">
        <f t="shared" si="11"/>
        <v>4564.5</v>
      </c>
      <c r="P20" s="192">
        <v>180</v>
      </c>
      <c r="Q20" s="193">
        <v>180</v>
      </c>
    </row>
    <row r="21" spans="1:17" ht="15.75" x14ac:dyDescent="0.25">
      <c r="A21" s="510"/>
      <c r="B21" s="130" t="s">
        <v>5</v>
      </c>
      <c r="C21" s="113">
        <f t="shared" si="12"/>
        <v>912.9</v>
      </c>
      <c r="D21" s="113">
        <f t="shared" si="1"/>
        <v>1217.2</v>
      </c>
      <c r="E21" s="113">
        <f t="shared" si="2"/>
        <v>1521.5</v>
      </c>
      <c r="F21" s="113">
        <f t="shared" si="3"/>
        <v>1825.8</v>
      </c>
      <c r="G21" s="113">
        <f t="shared" si="4"/>
        <v>2130.1</v>
      </c>
      <c r="H21" s="113">
        <f t="shared" si="5"/>
        <v>2434.4</v>
      </c>
      <c r="I21" s="113">
        <f t="shared" si="6"/>
        <v>2738.7000000000003</v>
      </c>
      <c r="J21" s="383">
        <v>3043</v>
      </c>
      <c r="K21" s="113">
        <f t="shared" si="7"/>
        <v>3347.3</v>
      </c>
      <c r="L21" s="113">
        <f t="shared" si="8"/>
        <v>3651.6</v>
      </c>
      <c r="M21" s="113">
        <f t="shared" si="9"/>
        <v>3955.9</v>
      </c>
      <c r="N21" s="114">
        <f t="shared" si="10"/>
        <v>4260.2</v>
      </c>
      <c r="O21" s="114">
        <f t="shared" si="11"/>
        <v>4564.5</v>
      </c>
      <c r="P21" s="194">
        <v>180</v>
      </c>
      <c r="Q21" s="195">
        <v>220</v>
      </c>
    </row>
    <row r="22" spans="1:17" ht="15.75" x14ac:dyDescent="0.25">
      <c r="A22" s="510"/>
      <c r="B22" s="130" t="s">
        <v>147</v>
      </c>
      <c r="C22" s="113">
        <f t="shared" si="12"/>
        <v>912.9</v>
      </c>
      <c r="D22" s="113">
        <f t="shared" si="1"/>
        <v>1217.2</v>
      </c>
      <c r="E22" s="113">
        <f t="shared" si="2"/>
        <v>1521.5</v>
      </c>
      <c r="F22" s="113">
        <f t="shared" si="3"/>
        <v>1825.8</v>
      </c>
      <c r="G22" s="113">
        <f t="shared" si="4"/>
        <v>2130.1</v>
      </c>
      <c r="H22" s="113">
        <f t="shared" si="5"/>
        <v>2434.4</v>
      </c>
      <c r="I22" s="113">
        <f t="shared" si="6"/>
        <v>2738.7000000000003</v>
      </c>
      <c r="J22" s="383">
        <v>3043</v>
      </c>
      <c r="K22" s="113">
        <f t="shared" si="7"/>
        <v>3347.3</v>
      </c>
      <c r="L22" s="113">
        <f t="shared" si="8"/>
        <v>3651.6</v>
      </c>
      <c r="M22" s="113">
        <f t="shared" si="9"/>
        <v>3955.9</v>
      </c>
      <c r="N22" s="114">
        <f t="shared" si="10"/>
        <v>4260.2</v>
      </c>
      <c r="O22" s="114">
        <f t="shared" si="11"/>
        <v>4564.5</v>
      </c>
      <c r="P22" s="192">
        <v>178</v>
      </c>
      <c r="Q22" s="193">
        <v>180</v>
      </c>
    </row>
    <row r="23" spans="1:17" ht="15.75" x14ac:dyDescent="0.25">
      <c r="A23" s="510"/>
      <c r="B23" s="130" t="s">
        <v>148</v>
      </c>
      <c r="C23" s="113">
        <f t="shared" si="12"/>
        <v>912.9</v>
      </c>
      <c r="D23" s="113">
        <f t="shared" si="1"/>
        <v>1217.2</v>
      </c>
      <c r="E23" s="113">
        <f t="shared" si="2"/>
        <v>1521.5</v>
      </c>
      <c r="F23" s="113">
        <f t="shared" si="3"/>
        <v>1825.8</v>
      </c>
      <c r="G23" s="113">
        <f t="shared" si="4"/>
        <v>2130.1</v>
      </c>
      <c r="H23" s="113">
        <f t="shared" si="5"/>
        <v>2434.4</v>
      </c>
      <c r="I23" s="113">
        <f t="shared" si="6"/>
        <v>2738.7000000000003</v>
      </c>
      <c r="J23" s="383">
        <v>3043</v>
      </c>
      <c r="K23" s="113">
        <f t="shared" si="7"/>
        <v>3347.3</v>
      </c>
      <c r="L23" s="113">
        <f t="shared" si="8"/>
        <v>3651.6</v>
      </c>
      <c r="M23" s="113">
        <f t="shared" si="9"/>
        <v>3955.9</v>
      </c>
      <c r="N23" s="114">
        <f t="shared" si="10"/>
        <v>4260.2</v>
      </c>
      <c r="O23" s="114">
        <f t="shared" si="11"/>
        <v>4564.5</v>
      </c>
      <c r="P23" s="192">
        <v>180</v>
      </c>
      <c r="Q23" s="193">
        <v>180</v>
      </c>
    </row>
    <row r="24" spans="1:17" ht="15.75" x14ac:dyDescent="0.25">
      <c r="A24" s="510"/>
      <c r="B24" s="130" t="s">
        <v>149</v>
      </c>
      <c r="C24" s="113">
        <f t="shared" si="12"/>
        <v>912.9</v>
      </c>
      <c r="D24" s="113">
        <f t="shared" si="1"/>
        <v>1217.2</v>
      </c>
      <c r="E24" s="113">
        <f t="shared" si="2"/>
        <v>1521.5</v>
      </c>
      <c r="F24" s="113">
        <f t="shared" si="3"/>
        <v>1825.8</v>
      </c>
      <c r="G24" s="113">
        <f t="shared" si="4"/>
        <v>2130.1</v>
      </c>
      <c r="H24" s="113">
        <f t="shared" si="5"/>
        <v>2434.4</v>
      </c>
      <c r="I24" s="113">
        <f t="shared" si="6"/>
        <v>2738.7000000000003</v>
      </c>
      <c r="J24" s="383">
        <v>3043</v>
      </c>
      <c r="K24" s="113">
        <f t="shared" si="7"/>
        <v>3347.3</v>
      </c>
      <c r="L24" s="113">
        <f t="shared" si="8"/>
        <v>3651.6</v>
      </c>
      <c r="M24" s="113">
        <f t="shared" si="9"/>
        <v>3955.9</v>
      </c>
      <c r="N24" s="114">
        <f t="shared" si="10"/>
        <v>4260.2</v>
      </c>
      <c r="O24" s="114">
        <f t="shared" si="11"/>
        <v>4564.5</v>
      </c>
      <c r="P24" s="192">
        <v>180</v>
      </c>
      <c r="Q24" s="193">
        <v>180</v>
      </c>
    </row>
    <row r="25" spans="1:17" ht="15.75" x14ac:dyDescent="0.25">
      <c r="A25" s="510"/>
      <c r="B25" s="130" t="s">
        <v>150</v>
      </c>
      <c r="C25" s="113">
        <f t="shared" si="12"/>
        <v>912.9</v>
      </c>
      <c r="D25" s="113">
        <f t="shared" si="1"/>
        <v>1217.2</v>
      </c>
      <c r="E25" s="113">
        <f t="shared" si="2"/>
        <v>1521.5</v>
      </c>
      <c r="F25" s="113">
        <f t="shared" si="3"/>
        <v>1825.8</v>
      </c>
      <c r="G25" s="113">
        <f t="shared" si="4"/>
        <v>2130.1</v>
      </c>
      <c r="H25" s="113">
        <f t="shared" si="5"/>
        <v>2434.4</v>
      </c>
      <c r="I25" s="113">
        <f t="shared" si="6"/>
        <v>2738.7000000000003</v>
      </c>
      <c r="J25" s="383">
        <v>3043</v>
      </c>
      <c r="K25" s="113">
        <f t="shared" si="7"/>
        <v>3347.3</v>
      </c>
      <c r="L25" s="113">
        <f t="shared" si="8"/>
        <v>3651.6</v>
      </c>
      <c r="M25" s="113">
        <f t="shared" si="9"/>
        <v>3955.9</v>
      </c>
      <c r="N25" s="114">
        <f t="shared" si="10"/>
        <v>4260.2</v>
      </c>
      <c r="O25" s="114">
        <f t="shared" si="11"/>
        <v>4564.5</v>
      </c>
      <c r="P25" s="192">
        <v>180</v>
      </c>
      <c r="Q25" s="193">
        <v>180</v>
      </c>
    </row>
    <row r="26" spans="1:17" ht="15.75" x14ac:dyDescent="0.25">
      <c r="A26" s="510"/>
      <c r="B26" s="130" t="s">
        <v>151</v>
      </c>
      <c r="C26" s="113">
        <f t="shared" si="12"/>
        <v>912.9</v>
      </c>
      <c r="D26" s="113">
        <f t="shared" si="1"/>
        <v>1217.2</v>
      </c>
      <c r="E26" s="113">
        <f t="shared" si="2"/>
        <v>1521.5</v>
      </c>
      <c r="F26" s="113">
        <f t="shared" si="3"/>
        <v>1825.8</v>
      </c>
      <c r="G26" s="113">
        <f t="shared" si="4"/>
        <v>2130.1</v>
      </c>
      <c r="H26" s="113">
        <f t="shared" si="5"/>
        <v>2434.4</v>
      </c>
      <c r="I26" s="113">
        <f t="shared" si="6"/>
        <v>2738.7000000000003</v>
      </c>
      <c r="J26" s="383">
        <v>3043</v>
      </c>
      <c r="K26" s="113">
        <f t="shared" si="7"/>
        <v>3347.3</v>
      </c>
      <c r="L26" s="113">
        <f t="shared" si="8"/>
        <v>3651.6</v>
      </c>
      <c r="M26" s="113">
        <f t="shared" si="9"/>
        <v>3955.9</v>
      </c>
      <c r="N26" s="114">
        <f t="shared" si="10"/>
        <v>4260.2</v>
      </c>
      <c r="O26" s="114">
        <f t="shared" si="11"/>
        <v>4564.5</v>
      </c>
      <c r="P26" s="194">
        <v>180</v>
      </c>
      <c r="Q26" s="195">
        <v>180</v>
      </c>
    </row>
    <row r="27" spans="1:17" ht="15.75" x14ac:dyDescent="0.25">
      <c r="A27" s="510"/>
      <c r="B27" s="124" t="s">
        <v>294</v>
      </c>
      <c r="C27" s="113">
        <f t="shared" si="12"/>
        <v>912.9</v>
      </c>
      <c r="D27" s="113">
        <f t="shared" si="1"/>
        <v>1217.2</v>
      </c>
      <c r="E27" s="113">
        <f t="shared" si="2"/>
        <v>1521.5</v>
      </c>
      <c r="F27" s="113">
        <f t="shared" si="3"/>
        <v>1825.8</v>
      </c>
      <c r="G27" s="113">
        <f t="shared" si="4"/>
        <v>2130.1</v>
      </c>
      <c r="H27" s="113">
        <f t="shared" si="5"/>
        <v>2434.4</v>
      </c>
      <c r="I27" s="113">
        <f t="shared" si="6"/>
        <v>2738.7000000000003</v>
      </c>
      <c r="J27" s="371">
        <v>3043</v>
      </c>
      <c r="K27" s="113">
        <f t="shared" si="7"/>
        <v>3347.3</v>
      </c>
      <c r="L27" s="113">
        <f t="shared" si="8"/>
        <v>3651.6</v>
      </c>
      <c r="M27" s="113">
        <f t="shared" si="9"/>
        <v>3955.9</v>
      </c>
      <c r="N27" s="114">
        <f t="shared" si="10"/>
        <v>4260.2</v>
      </c>
      <c r="O27" s="114">
        <f t="shared" si="11"/>
        <v>4564.5</v>
      </c>
      <c r="P27" s="199">
        <v>180</v>
      </c>
      <c r="Q27" s="200">
        <v>220</v>
      </c>
    </row>
    <row r="28" spans="1:17" ht="15.75" customHeight="1" x14ac:dyDescent="0.25">
      <c r="A28" s="560"/>
      <c r="B28" s="545" t="s">
        <v>331</v>
      </c>
      <c r="C28" s="520">
        <f t="shared" si="12"/>
        <v>912.9</v>
      </c>
      <c r="D28" s="520">
        <f t="shared" si="1"/>
        <v>1217.2</v>
      </c>
      <c r="E28" s="520">
        <f t="shared" si="2"/>
        <v>1521.5</v>
      </c>
      <c r="F28" s="520">
        <f t="shared" si="3"/>
        <v>1825.8</v>
      </c>
      <c r="G28" s="520">
        <f t="shared" si="4"/>
        <v>2130.1</v>
      </c>
      <c r="H28" s="520">
        <f t="shared" si="5"/>
        <v>2434.4</v>
      </c>
      <c r="I28" s="520">
        <f t="shared" si="6"/>
        <v>2738.7000000000003</v>
      </c>
      <c r="J28" s="520">
        <v>3043</v>
      </c>
      <c r="K28" s="520">
        <f t="shared" si="7"/>
        <v>3347.3</v>
      </c>
      <c r="L28" s="520">
        <f t="shared" si="8"/>
        <v>3651.6</v>
      </c>
      <c r="M28" s="520">
        <f t="shared" si="9"/>
        <v>3955.9</v>
      </c>
      <c r="N28" s="520">
        <f t="shared" si="10"/>
        <v>4260.2</v>
      </c>
      <c r="O28" s="522">
        <f t="shared" si="11"/>
        <v>4564.5</v>
      </c>
      <c r="P28" s="561">
        <v>180</v>
      </c>
      <c r="Q28" s="563">
        <v>215</v>
      </c>
    </row>
    <row r="29" spans="1:17" ht="157.5" customHeight="1" x14ac:dyDescent="0.25">
      <c r="A29" s="560"/>
      <c r="B29" s="546"/>
      <c r="C29" s="521"/>
      <c r="D29" s="521"/>
      <c r="E29" s="521"/>
      <c r="F29" s="521"/>
      <c r="G29" s="521"/>
      <c r="H29" s="521"/>
      <c r="I29" s="521"/>
      <c r="J29" s="521"/>
      <c r="K29" s="521"/>
      <c r="L29" s="521"/>
      <c r="M29" s="521"/>
      <c r="N29" s="521"/>
      <c r="O29" s="523"/>
      <c r="P29" s="562"/>
      <c r="Q29" s="564">
        <v>220</v>
      </c>
    </row>
    <row r="30" spans="1:17" ht="31.5" x14ac:dyDescent="0.25">
      <c r="A30" s="510"/>
      <c r="B30" s="125" t="s">
        <v>152</v>
      </c>
      <c r="C30" s="113">
        <f t="shared" ref="C30:C41" si="13">J30*0.3</f>
        <v>730.19999999999993</v>
      </c>
      <c r="D30" s="113">
        <f t="shared" si="1"/>
        <v>973.6</v>
      </c>
      <c r="E30" s="113">
        <f t="shared" si="2"/>
        <v>1217</v>
      </c>
      <c r="F30" s="113">
        <f t="shared" si="3"/>
        <v>1460.3999999999999</v>
      </c>
      <c r="G30" s="113">
        <f t="shared" si="4"/>
        <v>1703.8</v>
      </c>
      <c r="H30" s="113">
        <f t="shared" si="5"/>
        <v>1947.2</v>
      </c>
      <c r="I30" s="113">
        <f t="shared" si="6"/>
        <v>2190.6</v>
      </c>
      <c r="J30" s="371">
        <v>2434</v>
      </c>
      <c r="K30" s="113">
        <f t="shared" si="7"/>
        <v>2677.4</v>
      </c>
      <c r="L30" s="115">
        <f t="shared" si="8"/>
        <v>2920.7999999999997</v>
      </c>
      <c r="M30" s="115">
        <f t="shared" si="9"/>
        <v>3164.2000000000003</v>
      </c>
      <c r="N30" s="152">
        <f t="shared" si="10"/>
        <v>3407.6</v>
      </c>
      <c r="O30" s="152">
        <f t="shared" si="11"/>
        <v>3651</v>
      </c>
      <c r="P30" s="192" t="s">
        <v>298</v>
      </c>
      <c r="Q30" s="193">
        <v>150</v>
      </c>
    </row>
    <row r="31" spans="1:17" ht="32.25" thickBot="1" x14ac:dyDescent="0.3">
      <c r="A31" s="511"/>
      <c r="B31" s="137" t="s">
        <v>153</v>
      </c>
      <c r="C31" s="133">
        <f t="shared" si="13"/>
        <v>730.19999999999993</v>
      </c>
      <c r="D31" s="133">
        <f>J31*0.4</f>
        <v>973.6</v>
      </c>
      <c r="E31" s="133">
        <f>J31*0.5</f>
        <v>1217</v>
      </c>
      <c r="F31" s="133">
        <f>J31*0.6</f>
        <v>1460.3999999999999</v>
      </c>
      <c r="G31" s="133">
        <f>J31*0.7</f>
        <v>1703.8</v>
      </c>
      <c r="H31" s="133">
        <f>J31*0.8</f>
        <v>1947.2</v>
      </c>
      <c r="I31" s="133">
        <v>1170</v>
      </c>
      <c r="J31" s="372">
        <v>2434</v>
      </c>
      <c r="K31" s="133">
        <f>J31*1.1</f>
        <v>2677.4</v>
      </c>
      <c r="L31" s="133">
        <f>J31*1.2</f>
        <v>2920.7999999999997</v>
      </c>
      <c r="M31" s="133">
        <f>J31*1.3</f>
        <v>3164.2000000000003</v>
      </c>
      <c r="N31" s="134">
        <f>J31*1.4</f>
        <v>3407.6</v>
      </c>
      <c r="O31" s="134">
        <f>J31*1.5</f>
        <v>3651</v>
      </c>
      <c r="P31" s="201" t="s">
        <v>298</v>
      </c>
      <c r="Q31" s="202">
        <v>150</v>
      </c>
    </row>
    <row r="32" spans="1:17" ht="15.75" x14ac:dyDescent="0.25">
      <c r="A32" s="569">
        <v>3</v>
      </c>
      <c r="B32" s="136" t="s">
        <v>6</v>
      </c>
      <c r="C32" s="126">
        <f t="shared" si="13"/>
        <v>935.4</v>
      </c>
      <c r="D32" s="126">
        <f t="shared" si="1"/>
        <v>1247.2</v>
      </c>
      <c r="E32" s="126">
        <f t="shared" si="2"/>
        <v>1559</v>
      </c>
      <c r="F32" s="126">
        <f t="shared" si="3"/>
        <v>1870.8</v>
      </c>
      <c r="G32" s="126">
        <f t="shared" si="4"/>
        <v>2182.6</v>
      </c>
      <c r="H32" s="126">
        <f t="shared" si="5"/>
        <v>2494.4</v>
      </c>
      <c r="I32" s="126">
        <f t="shared" si="6"/>
        <v>2806.2000000000003</v>
      </c>
      <c r="J32" s="126">
        <v>3118</v>
      </c>
      <c r="K32" s="126">
        <f t="shared" si="7"/>
        <v>3429.8</v>
      </c>
      <c r="L32" s="126">
        <f t="shared" si="8"/>
        <v>3741.6</v>
      </c>
      <c r="M32" s="126">
        <f t="shared" si="9"/>
        <v>4053.4</v>
      </c>
      <c r="N32" s="127">
        <f t="shared" si="10"/>
        <v>4365.2</v>
      </c>
      <c r="O32" s="127">
        <f t="shared" si="11"/>
        <v>4677</v>
      </c>
      <c r="P32" s="203">
        <v>180</v>
      </c>
      <c r="Q32" s="204">
        <v>180</v>
      </c>
    </row>
    <row r="33" spans="1:17" ht="31.5" x14ac:dyDescent="0.25">
      <c r="A33" s="570"/>
      <c r="B33" s="130" t="s">
        <v>300</v>
      </c>
      <c r="C33" s="113">
        <f t="shared" si="13"/>
        <v>935.4</v>
      </c>
      <c r="D33" s="113">
        <f t="shared" si="1"/>
        <v>1247.2</v>
      </c>
      <c r="E33" s="113">
        <f t="shared" si="2"/>
        <v>1559</v>
      </c>
      <c r="F33" s="113">
        <f t="shared" si="3"/>
        <v>1870.8</v>
      </c>
      <c r="G33" s="113">
        <f t="shared" si="4"/>
        <v>2182.6</v>
      </c>
      <c r="H33" s="113">
        <f t="shared" si="5"/>
        <v>2494.4</v>
      </c>
      <c r="I33" s="113">
        <f t="shared" si="6"/>
        <v>2806.2000000000003</v>
      </c>
      <c r="J33" s="371">
        <v>3118</v>
      </c>
      <c r="K33" s="113">
        <f t="shared" si="7"/>
        <v>3429.8</v>
      </c>
      <c r="L33" s="113">
        <f t="shared" si="8"/>
        <v>3741.6</v>
      </c>
      <c r="M33" s="113">
        <f t="shared" si="9"/>
        <v>4053.4</v>
      </c>
      <c r="N33" s="114">
        <f t="shared" si="10"/>
        <v>4365.2</v>
      </c>
      <c r="O33" s="114">
        <f t="shared" si="11"/>
        <v>4677</v>
      </c>
      <c r="P33" s="205">
        <v>190</v>
      </c>
      <c r="Q33" s="193">
        <v>190</v>
      </c>
    </row>
    <row r="34" spans="1:17" ht="30.75" x14ac:dyDescent="0.25">
      <c r="A34" s="570"/>
      <c r="B34" s="130" t="s">
        <v>301</v>
      </c>
      <c r="C34" s="113">
        <f t="shared" si="13"/>
        <v>935.4</v>
      </c>
      <c r="D34" s="113">
        <f t="shared" si="1"/>
        <v>1247.2</v>
      </c>
      <c r="E34" s="113">
        <f t="shared" si="2"/>
        <v>1559</v>
      </c>
      <c r="F34" s="113">
        <f t="shared" si="3"/>
        <v>1870.8</v>
      </c>
      <c r="G34" s="113">
        <f t="shared" si="4"/>
        <v>2182.6</v>
      </c>
      <c r="H34" s="113">
        <f t="shared" si="5"/>
        <v>2494.4</v>
      </c>
      <c r="I34" s="113">
        <f t="shared" si="6"/>
        <v>2806.2000000000003</v>
      </c>
      <c r="J34" s="371">
        <v>3118</v>
      </c>
      <c r="K34" s="113">
        <f t="shared" si="7"/>
        <v>3429.8</v>
      </c>
      <c r="L34" s="113">
        <f t="shared" si="8"/>
        <v>3741.6</v>
      </c>
      <c r="M34" s="113">
        <f t="shared" si="9"/>
        <v>4053.4</v>
      </c>
      <c r="N34" s="114">
        <f t="shared" si="10"/>
        <v>4365.2</v>
      </c>
      <c r="O34" s="114">
        <f t="shared" si="11"/>
        <v>4677</v>
      </c>
      <c r="P34" s="194">
        <v>150</v>
      </c>
      <c r="Q34" s="195" t="s">
        <v>298</v>
      </c>
    </row>
    <row r="35" spans="1:17" ht="15.75" x14ac:dyDescent="0.25">
      <c r="A35" s="570"/>
      <c r="B35" s="130" t="s">
        <v>302</v>
      </c>
      <c r="C35" s="113">
        <f t="shared" si="13"/>
        <v>935.4</v>
      </c>
      <c r="D35" s="113">
        <f t="shared" si="1"/>
        <v>1247.2</v>
      </c>
      <c r="E35" s="113">
        <f t="shared" si="2"/>
        <v>1559</v>
      </c>
      <c r="F35" s="113">
        <f t="shared" si="3"/>
        <v>1870.8</v>
      </c>
      <c r="G35" s="113">
        <f t="shared" si="4"/>
        <v>2182.6</v>
      </c>
      <c r="H35" s="113">
        <f t="shared" si="5"/>
        <v>2494.4</v>
      </c>
      <c r="I35" s="113">
        <f t="shared" si="6"/>
        <v>2806.2000000000003</v>
      </c>
      <c r="J35" s="371">
        <v>3118</v>
      </c>
      <c r="K35" s="113">
        <f t="shared" si="7"/>
        <v>3429.8</v>
      </c>
      <c r="L35" s="113">
        <f t="shared" si="8"/>
        <v>3741.6</v>
      </c>
      <c r="M35" s="113">
        <f t="shared" si="9"/>
        <v>4053.4</v>
      </c>
      <c r="N35" s="114">
        <f t="shared" si="10"/>
        <v>4365.2</v>
      </c>
      <c r="O35" s="114">
        <f t="shared" si="11"/>
        <v>4677</v>
      </c>
      <c r="P35" s="194">
        <v>180</v>
      </c>
      <c r="Q35" s="195">
        <v>180</v>
      </c>
    </row>
    <row r="36" spans="1:17" ht="31.5" x14ac:dyDescent="0.25">
      <c r="A36" s="570"/>
      <c r="B36" s="130" t="s">
        <v>305</v>
      </c>
      <c r="C36" s="113">
        <f t="shared" si="13"/>
        <v>748.5</v>
      </c>
      <c r="D36" s="113">
        <f t="shared" si="1"/>
        <v>998</v>
      </c>
      <c r="E36" s="113">
        <f t="shared" si="2"/>
        <v>1247.5</v>
      </c>
      <c r="F36" s="113">
        <f t="shared" si="3"/>
        <v>1497</v>
      </c>
      <c r="G36" s="113">
        <f t="shared" si="4"/>
        <v>1746.5</v>
      </c>
      <c r="H36" s="113">
        <f t="shared" si="5"/>
        <v>1996</v>
      </c>
      <c r="I36" s="113">
        <f t="shared" si="6"/>
        <v>2245.5</v>
      </c>
      <c r="J36" s="371">
        <v>2495</v>
      </c>
      <c r="K36" s="113">
        <f t="shared" si="7"/>
        <v>2744.5</v>
      </c>
      <c r="L36" s="113">
        <f t="shared" si="8"/>
        <v>2994</v>
      </c>
      <c r="M36" s="113">
        <f t="shared" si="9"/>
        <v>3243.5</v>
      </c>
      <c r="N36" s="114">
        <f t="shared" si="10"/>
        <v>3493</v>
      </c>
      <c r="O36" s="114">
        <f t="shared" si="11"/>
        <v>3742.5</v>
      </c>
      <c r="P36" s="205" t="s">
        <v>298</v>
      </c>
      <c r="Q36" s="193">
        <v>220</v>
      </c>
    </row>
    <row r="37" spans="1:17" ht="31.5" x14ac:dyDescent="0.25">
      <c r="A37" s="570"/>
      <c r="B37" s="130" t="s">
        <v>306</v>
      </c>
      <c r="C37" s="113">
        <f t="shared" si="13"/>
        <v>748.5</v>
      </c>
      <c r="D37" s="113">
        <f t="shared" si="1"/>
        <v>998</v>
      </c>
      <c r="E37" s="113">
        <f t="shared" si="2"/>
        <v>1247.5</v>
      </c>
      <c r="F37" s="113">
        <f t="shared" si="3"/>
        <v>1497</v>
      </c>
      <c r="G37" s="113">
        <f t="shared" si="4"/>
        <v>1746.5</v>
      </c>
      <c r="H37" s="113">
        <f t="shared" si="5"/>
        <v>1996</v>
      </c>
      <c r="I37" s="113">
        <f t="shared" si="6"/>
        <v>2245.5</v>
      </c>
      <c r="J37" s="371">
        <v>2495</v>
      </c>
      <c r="K37" s="113">
        <f t="shared" si="7"/>
        <v>2744.5</v>
      </c>
      <c r="L37" s="113">
        <f t="shared" si="8"/>
        <v>2994</v>
      </c>
      <c r="M37" s="113">
        <f t="shared" si="9"/>
        <v>3243.5</v>
      </c>
      <c r="N37" s="114">
        <f t="shared" si="10"/>
        <v>3493</v>
      </c>
      <c r="O37" s="114">
        <f t="shared" si="11"/>
        <v>3742.5</v>
      </c>
      <c r="P37" s="205" t="s">
        <v>298</v>
      </c>
      <c r="Q37" s="193">
        <v>220</v>
      </c>
    </row>
    <row r="38" spans="1:17" ht="31.5" x14ac:dyDescent="0.25">
      <c r="A38" s="570"/>
      <c r="B38" s="130" t="s">
        <v>308</v>
      </c>
      <c r="C38" s="113">
        <f t="shared" si="13"/>
        <v>935.4</v>
      </c>
      <c r="D38" s="113">
        <f t="shared" si="1"/>
        <v>1247.2</v>
      </c>
      <c r="E38" s="113">
        <f t="shared" si="2"/>
        <v>1559</v>
      </c>
      <c r="F38" s="113">
        <f t="shared" si="3"/>
        <v>1870.8</v>
      </c>
      <c r="G38" s="113">
        <f t="shared" si="4"/>
        <v>2182.6</v>
      </c>
      <c r="H38" s="113">
        <f t="shared" si="5"/>
        <v>2494.4</v>
      </c>
      <c r="I38" s="113">
        <f t="shared" si="6"/>
        <v>2806.2000000000003</v>
      </c>
      <c r="J38" s="371">
        <v>3118</v>
      </c>
      <c r="K38" s="113">
        <f t="shared" si="7"/>
        <v>3429.8</v>
      </c>
      <c r="L38" s="113">
        <f t="shared" si="8"/>
        <v>3741.6</v>
      </c>
      <c r="M38" s="113">
        <f t="shared" si="9"/>
        <v>4053.4</v>
      </c>
      <c r="N38" s="114">
        <f t="shared" si="10"/>
        <v>4365.2</v>
      </c>
      <c r="O38" s="114">
        <f t="shared" si="11"/>
        <v>4677</v>
      </c>
      <c r="P38" s="205">
        <v>190</v>
      </c>
      <c r="Q38" s="193" t="s">
        <v>298</v>
      </c>
    </row>
    <row r="39" spans="1:17" ht="15.75" x14ac:dyDescent="0.25">
      <c r="A39" s="570"/>
      <c r="B39" s="130" t="s">
        <v>303</v>
      </c>
      <c r="C39" s="113">
        <f t="shared" si="13"/>
        <v>935.4</v>
      </c>
      <c r="D39" s="113">
        <f t="shared" si="1"/>
        <v>1247.2</v>
      </c>
      <c r="E39" s="113">
        <f t="shared" si="2"/>
        <v>1559</v>
      </c>
      <c r="F39" s="113">
        <f t="shared" si="3"/>
        <v>1870.8</v>
      </c>
      <c r="G39" s="113">
        <f t="shared" si="4"/>
        <v>2182.6</v>
      </c>
      <c r="H39" s="113">
        <f t="shared" si="5"/>
        <v>2494.4</v>
      </c>
      <c r="I39" s="113">
        <f t="shared" si="6"/>
        <v>2806.2000000000003</v>
      </c>
      <c r="J39" s="371">
        <v>3118</v>
      </c>
      <c r="K39" s="113">
        <f t="shared" si="7"/>
        <v>3429.8</v>
      </c>
      <c r="L39" s="113">
        <f t="shared" si="8"/>
        <v>3741.6</v>
      </c>
      <c r="M39" s="113">
        <f t="shared" si="9"/>
        <v>4053.4</v>
      </c>
      <c r="N39" s="114">
        <f t="shared" si="10"/>
        <v>4365.2</v>
      </c>
      <c r="O39" s="114">
        <f t="shared" si="11"/>
        <v>4677</v>
      </c>
      <c r="P39" s="205">
        <v>190</v>
      </c>
      <c r="Q39" s="193">
        <v>220</v>
      </c>
    </row>
    <row r="40" spans="1:17" ht="15.75" x14ac:dyDescent="0.25">
      <c r="A40" s="570"/>
      <c r="B40" s="130" t="s">
        <v>304</v>
      </c>
      <c r="C40" s="113">
        <f t="shared" si="13"/>
        <v>935.4</v>
      </c>
      <c r="D40" s="113">
        <f t="shared" si="1"/>
        <v>1247.2</v>
      </c>
      <c r="E40" s="113">
        <f t="shared" si="2"/>
        <v>1559</v>
      </c>
      <c r="F40" s="113">
        <f t="shared" si="3"/>
        <v>1870.8</v>
      </c>
      <c r="G40" s="113">
        <f t="shared" si="4"/>
        <v>2182.6</v>
      </c>
      <c r="H40" s="113">
        <f t="shared" si="5"/>
        <v>2494.4</v>
      </c>
      <c r="I40" s="113">
        <f>J40*0.9</f>
        <v>2806.2000000000003</v>
      </c>
      <c r="J40" s="371">
        <v>3118</v>
      </c>
      <c r="K40" s="113">
        <f t="shared" si="7"/>
        <v>3429.8</v>
      </c>
      <c r="L40" s="113">
        <f t="shared" si="8"/>
        <v>3741.6</v>
      </c>
      <c r="M40" s="113">
        <f t="shared" si="9"/>
        <v>4053.4</v>
      </c>
      <c r="N40" s="114">
        <f t="shared" si="10"/>
        <v>4365.2</v>
      </c>
      <c r="O40" s="114">
        <f t="shared" si="11"/>
        <v>4677</v>
      </c>
      <c r="P40" s="194">
        <v>170</v>
      </c>
      <c r="Q40" s="195">
        <v>180</v>
      </c>
    </row>
    <row r="41" spans="1:17" ht="31.5" x14ac:dyDescent="0.25">
      <c r="A41" s="570"/>
      <c r="B41" s="130" t="s">
        <v>307</v>
      </c>
      <c r="C41" s="113">
        <f t="shared" si="13"/>
        <v>935.4</v>
      </c>
      <c r="D41" s="113">
        <f t="shared" si="1"/>
        <v>1247.2</v>
      </c>
      <c r="E41" s="113">
        <f t="shared" si="2"/>
        <v>1559</v>
      </c>
      <c r="F41" s="113">
        <f t="shared" si="3"/>
        <v>1870.8</v>
      </c>
      <c r="G41" s="113">
        <f t="shared" si="4"/>
        <v>2182.6</v>
      </c>
      <c r="H41" s="113">
        <f t="shared" si="5"/>
        <v>2494.4</v>
      </c>
      <c r="I41" s="113">
        <f>J41*0.9</f>
        <v>2806.2000000000003</v>
      </c>
      <c r="J41" s="371">
        <v>3118</v>
      </c>
      <c r="K41" s="113">
        <f t="shared" si="7"/>
        <v>3429.8</v>
      </c>
      <c r="L41" s="113">
        <f t="shared" si="8"/>
        <v>3741.6</v>
      </c>
      <c r="M41" s="113">
        <f t="shared" si="9"/>
        <v>4053.4</v>
      </c>
      <c r="N41" s="114">
        <f t="shared" si="10"/>
        <v>4365.2</v>
      </c>
      <c r="O41" s="114">
        <f t="shared" si="11"/>
        <v>4677</v>
      </c>
      <c r="P41" s="205">
        <v>180</v>
      </c>
      <c r="Q41" s="206" t="s">
        <v>298</v>
      </c>
    </row>
    <row r="42" spans="1:17" ht="16.5" thickBot="1" x14ac:dyDescent="0.3">
      <c r="A42" s="570"/>
      <c r="B42" s="137" t="s">
        <v>154</v>
      </c>
      <c r="C42" s="133">
        <f>J42*0.3</f>
        <v>935.4</v>
      </c>
      <c r="D42" s="133">
        <f>J42*0.4</f>
        <v>1247.2</v>
      </c>
      <c r="E42" s="133">
        <f>J42*0.5</f>
        <v>1559</v>
      </c>
      <c r="F42" s="133">
        <f>J42*0.6</f>
        <v>1870.8</v>
      </c>
      <c r="G42" s="133">
        <f>J42*0.7</f>
        <v>2182.6</v>
      </c>
      <c r="H42" s="133">
        <f>J42*0.8</f>
        <v>2494.4</v>
      </c>
      <c r="I42" s="133">
        <f>J42*0.9</f>
        <v>2806.2000000000003</v>
      </c>
      <c r="J42" s="372">
        <v>3118</v>
      </c>
      <c r="K42" s="133">
        <f>J42*1.1</f>
        <v>3429.8</v>
      </c>
      <c r="L42" s="133">
        <f>J42*1.2</f>
        <v>3741.6</v>
      </c>
      <c r="M42" s="133">
        <f>J42*1.3</f>
        <v>4053.4</v>
      </c>
      <c r="N42" s="134">
        <f>J42*1.4</f>
        <v>4365.2</v>
      </c>
      <c r="O42" s="134">
        <f>J42*1.5</f>
        <v>4677</v>
      </c>
      <c r="P42" s="201">
        <v>180</v>
      </c>
      <c r="Q42" s="202">
        <v>180</v>
      </c>
    </row>
    <row r="43" spans="1:17" ht="16.5" thickBot="1" x14ac:dyDescent="0.3">
      <c r="A43" s="570"/>
      <c r="B43" s="483" t="s">
        <v>512</v>
      </c>
      <c r="C43" s="482">
        <f t="shared" ref="C43:C65" si="14">J43*0.3</f>
        <v>935.4</v>
      </c>
      <c r="D43" s="482">
        <f t="shared" ref="D43:D65" si="15">J43*0.4</f>
        <v>1247.2</v>
      </c>
      <c r="E43" s="482">
        <f t="shared" ref="E43:E65" si="16">J43*0.5</f>
        <v>1559</v>
      </c>
      <c r="F43" s="482">
        <f t="shared" ref="F43:F65" si="17">J43*0.6</f>
        <v>1870.8</v>
      </c>
      <c r="G43" s="482">
        <f t="shared" ref="G43:G65" si="18">J43*0.7</f>
        <v>2182.6</v>
      </c>
      <c r="H43" s="482">
        <f t="shared" ref="H43:H65" si="19">J43*0.8</f>
        <v>2494.4</v>
      </c>
      <c r="I43" s="482">
        <f t="shared" ref="I43:I65" si="20">J43*0.9</f>
        <v>2806.2000000000003</v>
      </c>
      <c r="J43" s="480">
        <v>3118</v>
      </c>
      <c r="K43" s="482">
        <f t="shared" ref="K43:K65" si="21">J43*1.1</f>
        <v>3429.8</v>
      </c>
      <c r="L43" s="482">
        <f t="shared" ref="L43:L65" si="22">J43*1.2</f>
        <v>3741.6</v>
      </c>
      <c r="M43" s="482">
        <f t="shared" ref="M43:M65" si="23">J43*1.3</f>
        <v>4053.4</v>
      </c>
      <c r="N43" s="134">
        <f t="shared" ref="N43:N65" si="24">J43*1.4</f>
        <v>4365.2</v>
      </c>
      <c r="O43" s="134">
        <f t="shared" ref="O43:O65" si="25">J43*1.5</f>
        <v>4677</v>
      </c>
      <c r="P43" s="201">
        <v>180</v>
      </c>
      <c r="Q43" s="202">
        <v>180</v>
      </c>
    </row>
    <row r="44" spans="1:17" ht="16.5" thickBot="1" x14ac:dyDescent="0.3">
      <c r="A44" s="570"/>
      <c r="B44" s="483" t="s">
        <v>513</v>
      </c>
      <c r="C44" s="482">
        <f t="shared" si="14"/>
        <v>935.4</v>
      </c>
      <c r="D44" s="482">
        <f t="shared" si="15"/>
        <v>1247.2</v>
      </c>
      <c r="E44" s="482">
        <f t="shared" si="16"/>
        <v>1559</v>
      </c>
      <c r="F44" s="482">
        <f t="shared" si="17"/>
        <v>1870.8</v>
      </c>
      <c r="G44" s="482">
        <f t="shared" si="18"/>
        <v>2182.6</v>
      </c>
      <c r="H44" s="482">
        <f t="shared" si="19"/>
        <v>2494.4</v>
      </c>
      <c r="I44" s="482">
        <f t="shared" si="20"/>
        <v>2806.2000000000003</v>
      </c>
      <c r="J44" s="482">
        <v>3118</v>
      </c>
      <c r="K44" s="482">
        <f t="shared" si="21"/>
        <v>3429.8</v>
      </c>
      <c r="L44" s="482">
        <f t="shared" si="22"/>
        <v>3741.6</v>
      </c>
      <c r="M44" s="482">
        <f t="shared" si="23"/>
        <v>4053.4</v>
      </c>
      <c r="N44" s="134">
        <f t="shared" si="24"/>
        <v>4365.2</v>
      </c>
      <c r="O44" s="134">
        <f t="shared" si="25"/>
        <v>4677</v>
      </c>
      <c r="P44" s="201">
        <v>180</v>
      </c>
      <c r="Q44" s="202">
        <v>180</v>
      </c>
    </row>
    <row r="45" spans="1:17" ht="16.5" thickBot="1" x14ac:dyDescent="0.3">
      <c r="A45" s="570"/>
      <c r="B45" s="483" t="s">
        <v>514</v>
      </c>
      <c r="C45" s="482">
        <f t="shared" si="14"/>
        <v>935.4</v>
      </c>
      <c r="D45" s="482">
        <f t="shared" si="15"/>
        <v>1247.2</v>
      </c>
      <c r="E45" s="482">
        <f t="shared" si="16"/>
        <v>1559</v>
      </c>
      <c r="F45" s="482">
        <f t="shared" si="17"/>
        <v>1870.8</v>
      </c>
      <c r="G45" s="482">
        <f t="shared" si="18"/>
        <v>2182.6</v>
      </c>
      <c r="H45" s="482">
        <f t="shared" si="19"/>
        <v>2494.4</v>
      </c>
      <c r="I45" s="482">
        <f t="shared" si="20"/>
        <v>2806.2000000000003</v>
      </c>
      <c r="J45" s="480">
        <v>3118</v>
      </c>
      <c r="K45" s="482">
        <f t="shared" si="21"/>
        <v>3429.8</v>
      </c>
      <c r="L45" s="482">
        <f t="shared" si="22"/>
        <v>3741.6</v>
      </c>
      <c r="M45" s="482">
        <f t="shared" si="23"/>
        <v>4053.4</v>
      </c>
      <c r="N45" s="134">
        <f t="shared" si="24"/>
        <v>4365.2</v>
      </c>
      <c r="O45" s="134">
        <f t="shared" si="25"/>
        <v>4677</v>
      </c>
      <c r="P45" s="201">
        <v>180</v>
      </c>
      <c r="Q45" s="202">
        <v>180</v>
      </c>
    </row>
    <row r="46" spans="1:17" ht="16.5" thickBot="1" x14ac:dyDescent="0.3">
      <c r="A46" s="570"/>
      <c r="B46" s="483" t="s">
        <v>499</v>
      </c>
      <c r="C46" s="482">
        <f t="shared" si="14"/>
        <v>935.4</v>
      </c>
      <c r="D46" s="482">
        <f t="shared" si="15"/>
        <v>1247.2</v>
      </c>
      <c r="E46" s="482">
        <f t="shared" si="16"/>
        <v>1559</v>
      </c>
      <c r="F46" s="482">
        <f t="shared" si="17"/>
        <v>1870.8</v>
      </c>
      <c r="G46" s="482">
        <f t="shared" si="18"/>
        <v>2182.6</v>
      </c>
      <c r="H46" s="482">
        <f t="shared" si="19"/>
        <v>2494.4</v>
      </c>
      <c r="I46" s="482">
        <f t="shared" si="20"/>
        <v>2806.2000000000003</v>
      </c>
      <c r="J46" s="482">
        <v>3118</v>
      </c>
      <c r="K46" s="482">
        <f t="shared" si="21"/>
        <v>3429.8</v>
      </c>
      <c r="L46" s="482">
        <f t="shared" si="22"/>
        <v>3741.6</v>
      </c>
      <c r="M46" s="482">
        <f t="shared" si="23"/>
        <v>4053.4</v>
      </c>
      <c r="N46" s="134">
        <f t="shared" si="24"/>
        <v>4365.2</v>
      </c>
      <c r="O46" s="134">
        <f t="shared" si="25"/>
        <v>4677</v>
      </c>
      <c r="P46" s="201">
        <v>180</v>
      </c>
      <c r="Q46" s="202">
        <v>180</v>
      </c>
    </row>
    <row r="47" spans="1:17" ht="16.5" thickBot="1" x14ac:dyDescent="0.3">
      <c r="A47" s="570"/>
      <c r="B47" s="483" t="s">
        <v>500</v>
      </c>
      <c r="C47" s="482">
        <f t="shared" si="14"/>
        <v>935.4</v>
      </c>
      <c r="D47" s="482">
        <f t="shared" si="15"/>
        <v>1247.2</v>
      </c>
      <c r="E47" s="482">
        <f t="shared" si="16"/>
        <v>1559</v>
      </c>
      <c r="F47" s="482">
        <f t="shared" si="17"/>
        <v>1870.8</v>
      </c>
      <c r="G47" s="482">
        <f t="shared" si="18"/>
        <v>2182.6</v>
      </c>
      <c r="H47" s="482">
        <f t="shared" si="19"/>
        <v>2494.4</v>
      </c>
      <c r="I47" s="482">
        <f t="shared" si="20"/>
        <v>2806.2000000000003</v>
      </c>
      <c r="J47" s="480">
        <v>3118</v>
      </c>
      <c r="K47" s="482">
        <f t="shared" si="21"/>
        <v>3429.8</v>
      </c>
      <c r="L47" s="482">
        <f t="shared" si="22"/>
        <v>3741.6</v>
      </c>
      <c r="M47" s="482">
        <f t="shared" si="23"/>
        <v>4053.4</v>
      </c>
      <c r="N47" s="134">
        <f t="shared" si="24"/>
        <v>4365.2</v>
      </c>
      <c r="O47" s="134">
        <f t="shared" si="25"/>
        <v>4677</v>
      </c>
      <c r="P47" s="201">
        <v>180</v>
      </c>
      <c r="Q47" s="202">
        <v>180</v>
      </c>
    </row>
    <row r="48" spans="1:17" ht="16.5" thickBot="1" x14ac:dyDescent="0.3">
      <c r="A48" s="570"/>
      <c r="B48" s="483" t="s">
        <v>501</v>
      </c>
      <c r="C48" s="482">
        <f t="shared" si="14"/>
        <v>935.4</v>
      </c>
      <c r="D48" s="482">
        <f t="shared" si="15"/>
        <v>1247.2</v>
      </c>
      <c r="E48" s="482">
        <f t="shared" si="16"/>
        <v>1559</v>
      </c>
      <c r="F48" s="482">
        <f t="shared" si="17"/>
        <v>1870.8</v>
      </c>
      <c r="G48" s="482">
        <f t="shared" si="18"/>
        <v>2182.6</v>
      </c>
      <c r="H48" s="482">
        <f t="shared" si="19"/>
        <v>2494.4</v>
      </c>
      <c r="I48" s="482">
        <f t="shared" si="20"/>
        <v>2806.2000000000003</v>
      </c>
      <c r="J48" s="482">
        <v>3118</v>
      </c>
      <c r="K48" s="482">
        <f t="shared" si="21"/>
        <v>3429.8</v>
      </c>
      <c r="L48" s="482">
        <f t="shared" si="22"/>
        <v>3741.6</v>
      </c>
      <c r="M48" s="482">
        <f t="shared" si="23"/>
        <v>4053.4</v>
      </c>
      <c r="N48" s="134">
        <f t="shared" si="24"/>
        <v>4365.2</v>
      </c>
      <c r="O48" s="134">
        <f t="shared" si="25"/>
        <v>4677</v>
      </c>
      <c r="P48" s="201">
        <v>180</v>
      </c>
      <c r="Q48" s="202">
        <v>180</v>
      </c>
    </row>
    <row r="49" spans="1:17" ht="16.5" thickBot="1" x14ac:dyDescent="0.3">
      <c r="A49" s="570"/>
      <c r="B49" s="483" t="s">
        <v>515</v>
      </c>
      <c r="C49" s="482">
        <f t="shared" si="14"/>
        <v>935.4</v>
      </c>
      <c r="D49" s="482">
        <f t="shared" si="15"/>
        <v>1247.2</v>
      </c>
      <c r="E49" s="482">
        <f t="shared" si="16"/>
        <v>1559</v>
      </c>
      <c r="F49" s="482">
        <f t="shared" si="17"/>
        <v>1870.8</v>
      </c>
      <c r="G49" s="482">
        <f t="shared" si="18"/>
        <v>2182.6</v>
      </c>
      <c r="H49" s="482">
        <f t="shared" si="19"/>
        <v>2494.4</v>
      </c>
      <c r="I49" s="482">
        <f t="shared" si="20"/>
        <v>2806.2000000000003</v>
      </c>
      <c r="J49" s="480">
        <v>3118</v>
      </c>
      <c r="K49" s="482">
        <f t="shared" si="21"/>
        <v>3429.8</v>
      </c>
      <c r="L49" s="482">
        <f t="shared" si="22"/>
        <v>3741.6</v>
      </c>
      <c r="M49" s="482">
        <f t="shared" si="23"/>
        <v>4053.4</v>
      </c>
      <c r="N49" s="134">
        <f t="shared" si="24"/>
        <v>4365.2</v>
      </c>
      <c r="O49" s="134">
        <f t="shared" si="25"/>
        <v>4677</v>
      </c>
      <c r="P49" s="201">
        <v>180</v>
      </c>
      <c r="Q49" s="202">
        <v>180</v>
      </c>
    </row>
    <row r="50" spans="1:17" ht="16.5" thickBot="1" x14ac:dyDescent="0.3">
      <c r="A50" s="570"/>
      <c r="B50" s="483" t="s">
        <v>502</v>
      </c>
      <c r="C50" s="482">
        <f t="shared" si="14"/>
        <v>935.4</v>
      </c>
      <c r="D50" s="482">
        <f t="shared" si="15"/>
        <v>1247.2</v>
      </c>
      <c r="E50" s="482">
        <f t="shared" si="16"/>
        <v>1559</v>
      </c>
      <c r="F50" s="482">
        <f t="shared" si="17"/>
        <v>1870.8</v>
      </c>
      <c r="G50" s="482">
        <f t="shared" si="18"/>
        <v>2182.6</v>
      </c>
      <c r="H50" s="482">
        <f t="shared" si="19"/>
        <v>2494.4</v>
      </c>
      <c r="I50" s="482">
        <f t="shared" si="20"/>
        <v>2806.2000000000003</v>
      </c>
      <c r="J50" s="482">
        <v>3118</v>
      </c>
      <c r="K50" s="482">
        <f t="shared" si="21"/>
        <v>3429.8</v>
      </c>
      <c r="L50" s="482">
        <f t="shared" si="22"/>
        <v>3741.6</v>
      </c>
      <c r="M50" s="482">
        <f t="shared" si="23"/>
        <v>4053.4</v>
      </c>
      <c r="N50" s="134">
        <f t="shared" si="24"/>
        <v>4365.2</v>
      </c>
      <c r="O50" s="134">
        <f t="shared" si="25"/>
        <v>4677</v>
      </c>
      <c r="P50" s="201">
        <v>180</v>
      </c>
      <c r="Q50" s="202">
        <v>180</v>
      </c>
    </row>
    <row r="51" spans="1:17" ht="16.5" thickBot="1" x14ac:dyDescent="0.3">
      <c r="A51" s="570"/>
      <c r="B51" s="483" t="s">
        <v>503</v>
      </c>
      <c r="C51" s="482">
        <f t="shared" si="14"/>
        <v>935.4</v>
      </c>
      <c r="D51" s="482">
        <f t="shared" si="15"/>
        <v>1247.2</v>
      </c>
      <c r="E51" s="482">
        <f t="shared" si="16"/>
        <v>1559</v>
      </c>
      <c r="F51" s="482">
        <f t="shared" si="17"/>
        <v>1870.8</v>
      </c>
      <c r="G51" s="482">
        <f t="shared" si="18"/>
        <v>2182.6</v>
      </c>
      <c r="H51" s="482">
        <f t="shared" si="19"/>
        <v>2494.4</v>
      </c>
      <c r="I51" s="482">
        <f t="shared" si="20"/>
        <v>2806.2000000000003</v>
      </c>
      <c r="J51" s="480">
        <v>3118</v>
      </c>
      <c r="K51" s="482">
        <f t="shared" si="21"/>
        <v>3429.8</v>
      </c>
      <c r="L51" s="482">
        <f t="shared" si="22"/>
        <v>3741.6</v>
      </c>
      <c r="M51" s="482">
        <f t="shared" si="23"/>
        <v>4053.4</v>
      </c>
      <c r="N51" s="134">
        <f t="shared" si="24"/>
        <v>4365.2</v>
      </c>
      <c r="O51" s="134">
        <f t="shared" si="25"/>
        <v>4677</v>
      </c>
      <c r="P51" s="201">
        <v>180</v>
      </c>
      <c r="Q51" s="202">
        <v>180</v>
      </c>
    </row>
    <row r="52" spans="1:17" ht="16.5" thickBot="1" x14ac:dyDescent="0.3">
      <c r="A52" s="570"/>
      <c r="B52" s="483" t="s">
        <v>516</v>
      </c>
      <c r="C52" s="482">
        <f t="shared" si="14"/>
        <v>935.4</v>
      </c>
      <c r="D52" s="482">
        <f t="shared" si="15"/>
        <v>1247.2</v>
      </c>
      <c r="E52" s="482">
        <f t="shared" si="16"/>
        <v>1559</v>
      </c>
      <c r="F52" s="482">
        <f t="shared" si="17"/>
        <v>1870.8</v>
      </c>
      <c r="G52" s="482">
        <f t="shared" si="18"/>
        <v>2182.6</v>
      </c>
      <c r="H52" s="482">
        <f t="shared" si="19"/>
        <v>2494.4</v>
      </c>
      <c r="I52" s="482">
        <f t="shared" si="20"/>
        <v>2806.2000000000003</v>
      </c>
      <c r="J52" s="482">
        <v>3118</v>
      </c>
      <c r="K52" s="482">
        <f t="shared" si="21"/>
        <v>3429.8</v>
      </c>
      <c r="L52" s="482">
        <f t="shared" si="22"/>
        <v>3741.6</v>
      </c>
      <c r="M52" s="482">
        <f t="shared" si="23"/>
        <v>4053.4</v>
      </c>
      <c r="N52" s="134">
        <f t="shared" si="24"/>
        <v>4365.2</v>
      </c>
      <c r="O52" s="134">
        <f t="shared" si="25"/>
        <v>4677</v>
      </c>
      <c r="P52" s="201">
        <v>180</v>
      </c>
      <c r="Q52" s="202">
        <v>180</v>
      </c>
    </row>
    <row r="53" spans="1:17" ht="16.5" thickBot="1" x14ac:dyDescent="0.3">
      <c r="A53" s="570"/>
      <c r="B53" s="483" t="s">
        <v>517</v>
      </c>
      <c r="C53" s="482">
        <f t="shared" si="14"/>
        <v>935.4</v>
      </c>
      <c r="D53" s="482">
        <f t="shared" si="15"/>
        <v>1247.2</v>
      </c>
      <c r="E53" s="482">
        <f t="shared" si="16"/>
        <v>1559</v>
      </c>
      <c r="F53" s="482">
        <f t="shared" si="17"/>
        <v>1870.8</v>
      </c>
      <c r="G53" s="482">
        <f t="shared" si="18"/>
        <v>2182.6</v>
      </c>
      <c r="H53" s="482">
        <f t="shared" si="19"/>
        <v>2494.4</v>
      </c>
      <c r="I53" s="482">
        <f t="shared" si="20"/>
        <v>2806.2000000000003</v>
      </c>
      <c r="J53" s="480">
        <v>3118</v>
      </c>
      <c r="K53" s="482">
        <f t="shared" si="21"/>
        <v>3429.8</v>
      </c>
      <c r="L53" s="482">
        <f t="shared" si="22"/>
        <v>3741.6</v>
      </c>
      <c r="M53" s="482">
        <f t="shared" si="23"/>
        <v>4053.4</v>
      </c>
      <c r="N53" s="134">
        <f t="shared" si="24"/>
        <v>4365.2</v>
      </c>
      <c r="O53" s="134">
        <f t="shared" si="25"/>
        <v>4677</v>
      </c>
      <c r="P53" s="201">
        <v>180</v>
      </c>
      <c r="Q53" s="202">
        <v>180</v>
      </c>
    </row>
    <row r="54" spans="1:17" ht="16.5" thickBot="1" x14ac:dyDescent="0.3">
      <c r="A54" s="570"/>
      <c r="B54" s="483" t="s">
        <v>504</v>
      </c>
      <c r="C54" s="482">
        <f t="shared" si="14"/>
        <v>935.4</v>
      </c>
      <c r="D54" s="482">
        <f t="shared" si="15"/>
        <v>1247.2</v>
      </c>
      <c r="E54" s="482">
        <f t="shared" si="16"/>
        <v>1559</v>
      </c>
      <c r="F54" s="482">
        <f t="shared" si="17"/>
        <v>1870.8</v>
      </c>
      <c r="G54" s="482">
        <f t="shared" si="18"/>
        <v>2182.6</v>
      </c>
      <c r="H54" s="482">
        <f t="shared" si="19"/>
        <v>2494.4</v>
      </c>
      <c r="I54" s="482">
        <f t="shared" si="20"/>
        <v>2806.2000000000003</v>
      </c>
      <c r="J54" s="482">
        <v>3118</v>
      </c>
      <c r="K54" s="482">
        <f t="shared" si="21"/>
        <v>3429.8</v>
      </c>
      <c r="L54" s="482">
        <f t="shared" si="22"/>
        <v>3741.6</v>
      </c>
      <c r="M54" s="482">
        <f t="shared" si="23"/>
        <v>4053.4</v>
      </c>
      <c r="N54" s="134">
        <f t="shared" si="24"/>
        <v>4365.2</v>
      </c>
      <c r="O54" s="134">
        <f t="shared" si="25"/>
        <v>4677</v>
      </c>
      <c r="P54" s="201">
        <v>180</v>
      </c>
      <c r="Q54" s="202">
        <v>180</v>
      </c>
    </row>
    <row r="55" spans="1:17" ht="16.5" thickBot="1" x14ac:dyDescent="0.3">
      <c r="A55" s="570"/>
      <c r="B55" s="483" t="s">
        <v>505</v>
      </c>
      <c r="C55" s="482">
        <f t="shared" si="14"/>
        <v>935.4</v>
      </c>
      <c r="D55" s="482">
        <f t="shared" si="15"/>
        <v>1247.2</v>
      </c>
      <c r="E55" s="482">
        <f t="shared" si="16"/>
        <v>1559</v>
      </c>
      <c r="F55" s="482">
        <f t="shared" si="17"/>
        <v>1870.8</v>
      </c>
      <c r="G55" s="482">
        <f t="shared" si="18"/>
        <v>2182.6</v>
      </c>
      <c r="H55" s="482">
        <f t="shared" si="19"/>
        <v>2494.4</v>
      </c>
      <c r="I55" s="482">
        <f t="shared" si="20"/>
        <v>2806.2000000000003</v>
      </c>
      <c r="J55" s="480">
        <v>3118</v>
      </c>
      <c r="K55" s="482">
        <f t="shared" si="21"/>
        <v>3429.8</v>
      </c>
      <c r="L55" s="482">
        <f t="shared" si="22"/>
        <v>3741.6</v>
      </c>
      <c r="M55" s="482">
        <f t="shared" si="23"/>
        <v>4053.4</v>
      </c>
      <c r="N55" s="134">
        <f t="shared" si="24"/>
        <v>4365.2</v>
      </c>
      <c r="O55" s="134">
        <f t="shared" si="25"/>
        <v>4677</v>
      </c>
      <c r="P55" s="201">
        <v>180</v>
      </c>
      <c r="Q55" s="202">
        <v>180</v>
      </c>
    </row>
    <row r="56" spans="1:17" ht="16.5" thickBot="1" x14ac:dyDescent="0.3">
      <c r="A56" s="570"/>
      <c r="B56" s="483" t="s">
        <v>506</v>
      </c>
      <c r="C56" s="482">
        <f t="shared" si="14"/>
        <v>935.4</v>
      </c>
      <c r="D56" s="482">
        <f t="shared" si="15"/>
        <v>1247.2</v>
      </c>
      <c r="E56" s="482">
        <f t="shared" si="16"/>
        <v>1559</v>
      </c>
      <c r="F56" s="482">
        <f t="shared" si="17"/>
        <v>1870.8</v>
      </c>
      <c r="G56" s="482">
        <f t="shared" si="18"/>
        <v>2182.6</v>
      </c>
      <c r="H56" s="482">
        <f t="shared" si="19"/>
        <v>2494.4</v>
      </c>
      <c r="I56" s="482">
        <f t="shared" si="20"/>
        <v>2806.2000000000003</v>
      </c>
      <c r="J56" s="482">
        <v>3118</v>
      </c>
      <c r="K56" s="482">
        <f t="shared" si="21"/>
        <v>3429.8</v>
      </c>
      <c r="L56" s="482">
        <f t="shared" si="22"/>
        <v>3741.6</v>
      </c>
      <c r="M56" s="482">
        <f t="shared" si="23"/>
        <v>4053.4</v>
      </c>
      <c r="N56" s="134">
        <f t="shared" si="24"/>
        <v>4365.2</v>
      </c>
      <c r="O56" s="134">
        <f t="shared" si="25"/>
        <v>4677</v>
      </c>
      <c r="P56" s="201">
        <v>180</v>
      </c>
      <c r="Q56" s="202">
        <v>180</v>
      </c>
    </row>
    <row r="57" spans="1:17" ht="16.5" thickBot="1" x14ac:dyDescent="0.3">
      <c r="A57" s="570"/>
      <c r="B57" s="483" t="s">
        <v>507</v>
      </c>
      <c r="C57" s="482">
        <f t="shared" si="14"/>
        <v>935.4</v>
      </c>
      <c r="D57" s="482">
        <f t="shared" si="15"/>
        <v>1247.2</v>
      </c>
      <c r="E57" s="482">
        <f t="shared" si="16"/>
        <v>1559</v>
      </c>
      <c r="F57" s="482">
        <f t="shared" si="17"/>
        <v>1870.8</v>
      </c>
      <c r="G57" s="482">
        <f t="shared" si="18"/>
        <v>2182.6</v>
      </c>
      <c r="H57" s="482">
        <f t="shared" si="19"/>
        <v>2494.4</v>
      </c>
      <c r="I57" s="482">
        <f t="shared" si="20"/>
        <v>2806.2000000000003</v>
      </c>
      <c r="J57" s="480">
        <v>3118</v>
      </c>
      <c r="K57" s="482">
        <f t="shared" si="21"/>
        <v>3429.8</v>
      </c>
      <c r="L57" s="482">
        <f t="shared" si="22"/>
        <v>3741.6</v>
      </c>
      <c r="M57" s="482">
        <f t="shared" si="23"/>
        <v>4053.4</v>
      </c>
      <c r="N57" s="134">
        <f t="shared" si="24"/>
        <v>4365.2</v>
      </c>
      <c r="O57" s="134">
        <f t="shared" si="25"/>
        <v>4677</v>
      </c>
      <c r="P57" s="201">
        <v>180</v>
      </c>
      <c r="Q57" s="202">
        <v>180</v>
      </c>
    </row>
    <row r="58" spans="1:17" ht="16.5" thickBot="1" x14ac:dyDescent="0.3">
      <c r="A58" s="570"/>
      <c r="B58" s="483" t="s">
        <v>508</v>
      </c>
      <c r="C58" s="482">
        <f t="shared" si="14"/>
        <v>935.4</v>
      </c>
      <c r="D58" s="482">
        <f t="shared" si="15"/>
        <v>1247.2</v>
      </c>
      <c r="E58" s="482">
        <f t="shared" si="16"/>
        <v>1559</v>
      </c>
      <c r="F58" s="482">
        <f t="shared" si="17"/>
        <v>1870.8</v>
      </c>
      <c r="G58" s="482">
        <f t="shared" si="18"/>
        <v>2182.6</v>
      </c>
      <c r="H58" s="482">
        <f t="shared" si="19"/>
        <v>2494.4</v>
      </c>
      <c r="I58" s="482">
        <f t="shared" si="20"/>
        <v>2806.2000000000003</v>
      </c>
      <c r="J58" s="482">
        <v>3118</v>
      </c>
      <c r="K58" s="482">
        <f t="shared" si="21"/>
        <v>3429.8</v>
      </c>
      <c r="L58" s="482">
        <f t="shared" si="22"/>
        <v>3741.6</v>
      </c>
      <c r="M58" s="482">
        <f t="shared" si="23"/>
        <v>4053.4</v>
      </c>
      <c r="N58" s="134">
        <f t="shared" si="24"/>
        <v>4365.2</v>
      </c>
      <c r="O58" s="134">
        <f t="shared" si="25"/>
        <v>4677</v>
      </c>
      <c r="P58" s="201">
        <v>180</v>
      </c>
      <c r="Q58" s="202">
        <v>180</v>
      </c>
    </row>
    <row r="59" spans="1:17" ht="16.5" thickBot="1" x14ac:dyDescent="0.3">
      <c r="A59" s="570"/>
      <c r="B59" s="483" t="s">
        <v>509</v>
      </c>
      <c r="C59" s="482">
        <f t="shared" si="14"/>
        <v>935.4</v>
      </c>
      <c r="D59" s="482">
        <f t="shared" si="15"/>
        <v>1247.2</v>
      </c>
      <c r="E59" s="482">
        <f t="shared" si="16"/>
        <v>1559</v>
      </c>
      <c r="F59" s="482">
        <f t="shared" si="17"/>
        <v>1870.8</v>
      </c>
      <c r="G59" s="482">
        <f t="shared" si="18"/>
        <v>2182.6</v>
      </c>
      <c r="H59" s="482">
        <f t="shared" si="19"/>
        <v>2494.4</v>
      </c>
      <c r="I59" s="482">
        <f t="shared" si="20"/>
        <v>2806.2000000000003</v>
      </c>
      <c r="J59" s="480">
        <v>3118</v>
      </c>
      <c r="K59" s="482">
        <f t="shared" si="21"/>
        <v>3429.8</v>
      </c>
      <c r="L59" s="482">
        <f t="shared" si="22"/>
        <v>3741.6</v>
      </c>
      <c r="M59" s="482">
        <f t="shared" si="23"/>
        <v>4053.4</v>
      </c>
      <c r="N59" s="134">
        <f t="shared" si="24"/>
        <v>4365.2</v>
      </c>
      <c r="O59" s="134">
        <f t="shared" si="25"/>
        <v>4677</v>
      </c>
      <c r="P59" s="201">
        <v>180</v>
      </c>
      <c r="Q59" s="202">
        <v>180</v>
      </c>
    </row>
    <row r="60" spans="1:17" ht="16.5" thickBot="1" x14ac:dyDescent="0.3">
      <c r="A60" s="570"/>
      <c r="B60" s="483" t="s">
        <v>518</v>
      </c>
      <c r="C60" s="482">
        <f t="shared" si="14"/>
        <v>935.4</v>
      </c>
      <c r="D60" s="482">
        <f t="shared" si="15"/>
        <v>1247.2</v>
      </c>
      <c r="E60" s="482">
        <f t="shared" si="16"/>
        <v>1559</v>
      </c>
      <c r="F60" s="482">
        <f t="shared" si="17"/>
        <v>1870.8</v>
      </c>
      <c r="G60" s="482">
        <f t="shared" si="18"/>
        <v>2182.6</v>
      </c>
      <c r="H60" s="482">
        <f t="shared" si="19"/>
        <v>2494.4</v>
      </c>
      <c r="I60" s="482">
        <f t="shared" si="20"/>
        <v>2806.2000000000003</v>
      </c>
      <c r="J60" s="482">
        <v>3118</v>
      </c>
      <c r="K60" s="482">
        <f t="shared" si="21"/>
        <v>3429.8</v>
      </c>
      <c r="L60" s="482">
        <f t="shared" si="22"/>
        <v>3741.6</v>
      </c>
      <c r="M60" s="482">
        <f t="shared" si="23"/>
        <v>4053.4</v>
      </c>
      <c r="N60" s="134">
        <f t="shared" si="24"/>
        <v>4365.2</v>
      </c>
      <c r="O60" s="134">
        <f t="shared" si="25"/>
        <v>4677</v>
      </c>
      <c r="P60" s="201">
        <v>180</v>
      </c>
      <c r="Q60" s="202">
        <v>180</v>
      </c>
    </row>
    <row r="61" spans="1:17" ht="16.5" thickBot="1" x14ac:dyDescent="0.3">
      <c r="A61" s="570"/>
      <c r="B61" s="483" t="s">
        <v>519</v>
      </c>
      <c r="C61" s="482">
        <f t="shared" si="14"/>
        <v>935.4</v>
      </c>
      <c r="D61" s="482">
        <f t="shared" si="15"/>
        <v>1247.2</v>
      </c>
      <c r="E61" s="482">
        <f t="shared" si="16"/>
        <v>1559</v>
      </c>
      <c r="F61" s="482">
        <f t="shared" si="17"/>
        <v>1870.8</v>
      </c>
      <c r="G61" s="482">
        <f t="shared" si="18"/>
        <v>2182.6</v>
      </c>
      <c r="H61" s="482">
        <f t="shared" si="19"/>
        <v>2494.4</v>
      </c>
      <c r="I61" s="482">
        <f t="shared" si="20"/>
        <v>2806.2000000000003</v>
      </c>
      <c r="J61" s="480">
        <v>3118</v>
      </c>
      <c r="K61" s="482">
        <f t="shared" si="21"/>
        <v>3429.8</v>
      </c>
      <c r="L61" s="482">
        <f t="shared" si="22"/>
        <v>3741.6</v>
      </c>
      <c r="M61" s="482">
        <f t="shared" si="23"/>
        <v>4053.4</v>
      </c>
      <c r="N61" s="134">
        <f t="shared" si="24"/>
        <v>4365.2</v>
      </c>
      <c r="O61" s="134">
        <f t="shared" si="25"/>
        <v>4677</v>
      </c>
      <c r="P61" s="201">
        <v>180</v>
      </c>
      <c r="Q61" s="202">
        <v>180</v>
      </c>
    </row>
    <row r="62" spans="1:17" ht="16.5" thickBot="1" x14ac:dyDescent="0.3">
      <c r="A62" s="570"/>
      <c r="B62" s="483" t="s">
        <v>520</v>
      </c>
      <c r="C62" s="482">
        <f t="shared" si="14"/>
        <v>935.4</v>
      </c>
      <c r="D62" s="482">
        <f t="shared" si="15"/>
        <v>1247.2</v>
      </c>
      <c r="E62" s="482">
        <f t="shared" si="16"/>
        <v>1559</v>
      </c>
      <c r="F62" s="482">
        <f t="shared" si="17"/>
        <v>1870.8</v>
      </c>
      <c r="G62" s="482">
        <f t="shared" si="18"/>
        <v>2182.6</v>
      </c>
      <c r="H62" s="482">
        <f t="shared" si="19"/>
        <v>2494.4</v>
      </c>
      <c r="I62" s="482">
        <f t="shared" si="20"/>
        <v>2806.2000000000003</v>
      </c>
      <c r="J62" s="482">
        <v>3118</v>
      </c>
      <c r="K62" s="482">
        <f t="shared" si="21"/>
        <v>3429.8</v>
      </c>
      <c r="L62" s="482">
        <f t="shared" si="22"/>
        <v>3741.6</v>
      </c>
      <c r="M62" s="482">
        <f t="shared" si="23"/>
        <v>4053.4</v>
      </c>
      <c r="N62" s="134">
        <f t="shared" si="24"/>
        <v>4365.2</v>
      </c>
      <c r="O62" s="134">
        <f t="shared" si="25"/>
        <v>4677</v>
      </c>
      <c r="P62" s="201">
        <v>180</v>
      </c>
      <c r="Q62" s="202">
        <v>180</v>
      </c>
    </row>
    <row r="63" spans="1:17" ht="16.5" thickBot="1" x14ac:dyDescent="0.3">
      <c r="A63" s="570"/>
      <c r="B63" s="483" t="s">
        <v>521</v>
      </c>
      <c r="C63" s="482">
        <f t="shared" si="14"/>
        <v>935.4</v>
      </c>
      <c r="D63" s="482">
        <f t="shared" si="15"/>
        <v>1247.2</v>
      </c>
      <c r="E63" s="482">
        <f t="shared" si="16"/>
        <v>1559</v>
      </c>
      <c r="F63" s="482">
        <f t="shared" si="17"/>
        <v>1870.8</v>
      </c>
      <c r="G63" s="482">
        <f t="shared" si="18"/>
        <v>2182.6</v>
      </c>
      <c r="H63" s="482">
        <f t="shared" si="19"/>
        <v>2494.4</v>
      </c>
      <c r="I63" s="482">
        <f t="shared" si="20"/>
        <v>2806.2000000000003</v>
      </c>
      <c r="J63" s="480">
        <v>3118</v>
      </c>
      <c r="K63" s="482">
        <f t="shared" si="21"/>
        <v>3429.8</v>
      </c>
      <c r="L63" s="482">
        <f t="shared" si="22"/>
        <v>3741.6</v>
      </c>
      <c r="M63" s="482">
        <f t="shared" si="23"/>
        <v>4053.4</v>
      </c>
      <c r="N63" s="134">
        <f t="shared" si="24"/>
        <v>4365.2</v>
      </c>
      <c r="O63" s="134">
        <f t="shared" si="25"/>
        <v>4677</v>
      </c>
      <c r="P63" s="201">
        <v>180</v>
      </c>
      <c r="Q63" s="202">
        <v>180</v>
      </c>
    </row>
    <row r="64" spans="1:17" ht="16.5" thickBot="1" x14ac:dyDescent="0.3">
      <c r="A64" s="570"/>
      <c r="B64" s="483" t="s">
        <v>510</v>
      </c>
      <c r="C64" s="482">
        <f t="shared" si="14"/>
        <v>935.4</v>
      </c>
      <c r="D64" s="482">
        <f t="shared" si="15"/>
        <v>1247.2</v>
      </c>
      <c r="E64" s="482">
        <f t="shared" si="16"/>
        <v>1559</v>
      </c>
      <c r="F64" s="482">
        <f t="shared" si="17"/>
        <v>1870.8</v>
      </c>
      <c r="G64" s="482">
        <f t="shared" si="18"/>
        <v>2182.6</v>
      </c>
      <c r="H64" s="482">
        <f t="shared" si="19"/>
        <v>2494.4</v>
      </c>
      <c r="I64" s="482">
        <f t="shared" si="20"/>
        <v>2806.2000000000003</v>
      </c>
      <c r="J64" s="482">
        <v>3118</v>
      </c>
      <c r="K64" s="482">
        <f t="shared" si="21"/>
        <v>3429.8</v>
      </c>
      <c r="L64" s="482">
        <f t="shared" si="22"/>
        <v>3741.6</v>
      </c>
      <c r="M64" s="482">
        <f t="shared" si="23"/>
        <v>4053.4</v>
      </c>
      <c r="N64" s="134">
        <f t="shared" si="24"/>
        <v>4365.2</v>
      </c>
      <c r="O64" s="134">
        <f t="shared" si="25"/>
        <v>4677</v>
      </c>
      <c r="P64" s="201">
        <v>180</v>
      </c>
      <c r="Q64" s="202">
        <v>180</v>
      </c>
    </row>
    <row r="65" spans="1:17" ht="16.5" thickBot="1" x14ac:dyDescent="0.3">
      <c r="A65" s="570"/>
      <c r="B65" s="483" t="s">
        <v>511</v>
      </c>
      <c r="C65" s="482">
        <f t="shared" si="14"/>
        <v>935.4</v>
      </c>
      <c r="D65" s="482">
        <f t="shared" si="15"/>
        <v>1247.2</v>
      </c>
      <c r="E65" s="482">
        <f t="shared" si="16"/>
        <v>1559</v>
      </c>
      <c r="F65" s="482">
        <f t="shared" si="17"/>
        <v>1870.8</v>
      </c>
      <c r="G65" s="482">
        <f t="shared" si="18"/>
        <v>2182.6</v>
      </c>
      <c r="H65" s="482">
        <f t="shared" si="19"/>
        <v>2494.4</v>
      </c>
      <c r="I65" s="482">
        <f t="shared" si="20"/>
        <v>2806.2000000000003</v>
      </c>
      <c r="J65" s="480">
        <v>3118</v>
      </c>
      <c r="K65" s="482">
        <f t="shared" si="21"/>
        <v>3429.8</v>
      </c>
      <c r="L65" s="482">
        <f t="shared" si="22"/>
        <v>3741.6</v>
      </c>
      <c r="M65" s="482">
        <f t="shared" si="23"/>
        <v>4053.4</v>
      </c>
      <c r="N65" s="134">
        <f t="shared" si="24"/>
        <v>4365.2</v>
      </c>
      <c r="O65" s="134">
        <f t="shared" si="25"/>
        <v>4677</v>
      </c>
      <c r="P65" s="201">
        <v>180</v>
      </c>
      <c r="Q65" s="202">
        <v>180</v>
      </c>
    </row>
    <row r="66" spans="1:17" ht="16.5" thickBot="1" x14ac:dyDescent="0.3">
      <c r="A66" s="164"/>
      <c r="B66" s="183"/>
      <c r="C66" s="184"/>
      <c r="D66" s="184"/>
      <c r="E66" s="184"/>
      <c r="F66" s="184"/>
      <c r="G66" s="184"/>
      <c r="H66" s="184"/>
      <c r="I66" s="184"/>
      <c r="J66" s="184"/>
      <c r="K66" s="184"/>
      <c r="L66" s="184"/>
      <c r="M66" s="184"/>
      <c r="N66" s="184"/>
      <c r="O66" s="184"/>
      <c r="P66" s="214"/>
      <c r="Q66" s="213"/>
    </row>
    <row r="67" spans="1:17" ht="15.75" customHeight="1" x14ac:dyDescent="0.25">
      <c r="A67" s="164"/>
      <c r="B67" s="557" t="s">
        <v>1</v>
      </c>
      <c r="C67" s="555" t="s">
        <v>2</v>
      </c>
      <c r="D67" s="556"/>
      <c r="E67" s="556"/>
      <c r="F67" s="556"/>
      <c r="G67" s="556"/>
      <c r="H67" s="556"/>
      <c r="I67" s="556"/>
      <c r="J67" s="556"/>
      <c r="K67" s="556"/>
      <c r="L67" s="556"/>
      <c r="M67" s="556"/>
      <c r="N67" s="556"/>
      <c r="O67" s="556"/>
      <c r="P67" s="515" t="s">
        <v>295</v>
      </c>
      <c r="Q67" s="516"/>
    </row>
    <row r="68" spans="1:17" ht="26.25" thickBot="1" x14ac:dyDescent="0.3">
      <c r="A68" s="164"/>
      <c r="B68" s="558"/>
      <c r="C68" s="167">
        <v>0.3</v>
      </c>
      <c r="D68" s="133">
        <v>0.4</v>
      </c>
      <c r="E68" s="133">
        <v>0.5</v>
      </c>
      <c r="F68" s="133">
        <v>0.6</v>
      </c>
      <c r="G68" s="133">
        <v>0.7</v>
      </c>
      <c r="H68" s="133">
        <v>0.8</v>
      </c>
      <c r="I68" s="133">
        <v>0.9</v>
      </c>
      <c r="J68" s="133">
        <v>1</v>
      </c>
      <c r="K68" s="133">
        <v>1.1000000000000001</v>
      </c>
      <c r="L68" s="133">
        <v>1.2</v>
      </c>
      <c r="M68" s="133">
        <v>1.3</v>
      </c>
      <c r="N68" s="134">
        <v>1.4</v>
      </c>
      <c r="O68" s="134">
        <v>1.5</v>
      </c>
      <c r="P68" s="380" t="s">
        <v>296</v>
      </c>
      <c r="Q68" s="381" t="s">
        <v>297</v>
      </c>
    </row>
    <row r="69" spans="1:17" ht="16.5" thickBot="1" x14ac:dyDescent="0.3">
      <c r="A69" s="518">
        <v>4</v>
      </c>
      <c r="B69" s="136" t="s">
        <v>155</v>
      </c>
      <c r="C69" s="126">
        <f t="shared" ref="C69:C78" si="26">J69*0.3</f>
        <v>951.59999999999991</v>
      </c>
      <c r="D69" s="126">
        <f t="shared" si="1"/>
        <v>1268.8000000000002</v>
      </c>
      <c r="E69" s="126">
        <f t="shared" si="2"/>
        <v>1586</v>
      </c>
      <c r="F69" s="126">
        <f t="shared" si="3"/>
        <v>1903.1999999999998</v>
      </c>
      <c r="G69" s="126">
        <f t="shared" si="4"/>
        <v>2220.3999999999996</v>
      </c>
      <c r="H69" s="126">
        <f t="shared" si="5"/>
        <v>2537.6000000000004</v>
      </c>
      <c r="I69" s="126">
        <f>J69*0.9</f>
        <v>2854.8</v>
      </c>
      <c r="J69" s="126">
        <v>3172</v>
      </c>
      <c r="K69" s="126">
        <f t="shared" si="7"/>
        <v>3489.2000000000003</v>
      </c>
      <c r="L69" s="126">
        <f t="shared" si="8"/>
        <v>3806.3999999999996</v>
      </c>
      <c r="M69" s="126">
        <f t="shared" si="9"/>
        <v>4123.6000000000004</v>
      </c>
      <c r="N69" s="127">
        <f t="shared" si="10"/>
        <v>4440.7999999999993</v>
      </c>
      <c r="O69" s="127">
        <f t="shared" si="11"/>
        <v>4758</v>
      </c>
      <c r="P69" s="190">
        <v>180</v>
      </c>
      <c r="Q69" s="191">
        <v>180</v>
      </c>
    </row>
    <row r="70" spans="1:17" ht="16.5" thickBot="1" x14ac:dyDescent="0.3">
      <c r="A70" s="519"/>
      <c r="B70" s="130" t="s">
        <v>309</v>
      </c>
      <c r="C70" s="113">
        <f t="shared" si="26"/>
        <v>951.59999999999991</v>
      </c>
      <c r="D70" s="113">
        <f t="shared" si="1"/>
        <v>1268.8000000000002</v>
      </c>
      <c r="E70" s="113">
        <f t="shared" si="2"/>
        <v>1586</v>
      </c>
      <c r="F70" s="113">
        <f t="shared" si="3"/>
        <v>1903.1999999999998</v>
      </c>
      <c r="G70" s="113">
        <f t="shared" si="4"/>
        <v>2220.3999999999996</v>
      </c>
      <c r="H70" s="113">
        <f t="shared" si="5"/>
        <v>2537.6000000000004</v>
      </c>
      <c r="I70" s="113">
        <f>J70*0.9</f>
        <v>2854.8</v>
      </c>
      <c r="J70" s="126">
        <v>3172</v>
      </c>
      <c r="K70" s="113">
        <f t="shared" si="7"/>
        <v>3489.2000000000003</v>
      </c>
      <c r="L70" s="113">
        <f t="shared" si="8"/>
        <v>3806.3999999999996</v>
      </c>
      <c r="M70" s="113">
        <f t="shared" si="9"/>
        <v>4123.6000000000004</v>
      </c>
      <c r="N70" s="114">
        <f t="shared" si="10"/>
        <v>4440.7999999999993</v>
      </c>
      <c r="O70" s="114">
        <f t="shared" si="11"/>
        <v>4758</v>
      </c>
      <c r="P70" s="192">
        <v>180</v>
      </c>
      <c r="Q70" s="196">
        <v>220</v>
      </c>
    </row>
    <row r="71" spans="1:17" ht="16.5" thickBot="1" x14ac:dyDescent="0.3">
      <c r="A71" s="510"/>
      <c r="B71" s="130" t="s">
        <v>310</v>
      </c>
      <c r="C71" s="113">
        <f t="shared" si="26"/>
        <v>951.59999999999991</v>
      </c>
      <c r="D71" s="113">
        <f t="shared" si="1"/>
        <v>1268.8000000000002</v>
      </c>
      <c r="E71" s="113">
        <f t="shared" si="2"/>
        <v>1586</v>
      </c>
      <c r="F71" s="113">
        <f t="shared" si="3"/>
        <v>1903.1999999999998</v>
      </c>
      <c r="G71" s="113">
        <f t="shared" si="4"/>
        <v>2220.3999999999996</v>
      </c>
      <c r="H71" s="113">
        <f t="shared" si="5"/>
        <v>2537.6000000000004</v>
      </c>
      <c r="I71" s="113">
        <f t="shared" si="6"/>
        <v>2854.8</v>
      </c>
      <c r="J71" s="126">
        <v>3172</v>
      </c>
      <c r="K71" s="113">
        <f t="shared" si="7"/>
        <v>3489.2000000000003</v>
      </c>
      <c r="L71" s="113">
        <f t="shared" si="8"/>
        <v>3806.3999999999996</v>
      </c>
      <c r="M71" s="113">
        <f t="shared" si="9"/>
        <v>4123.6000000000004</v>
      </c>
      <c r="N71" s="114">
        <f t="shared" si="10"/>
        <v>4440.7999999999993</v>
      </c>
      <c r="O71" s="114">
        <f t="shared" si="11"/>
        <v>4758</v>
      </c>
      <c r="P71" s="192">
        <v>180</v>
      </c>
      <c r="Q71" s="193">
        <v>180</v>
      </c>
    </row>
    <row r="72" spans="1:17" ht="16.5" thickBot="1" x14ac:dyDescent="0.3">
      <c r="A72" s="510"/>
      <c r="B72" s="130" t="s">
        <v>311</v>
      </c>
      <c r="C72" s="113">
        <f t="shared" si="26"/>
        <v>951.59999999999991</v>
      </c>
      <c r="D72" s="113">
        <f t="shared" si="1"/>
        <v>1268.8000000000002</v>
      </c>
      <c r="E72" s="113">
        <f t="shared" si="2"/>
        <v>1586</v>
      </c>
      <c r="F72" s="113">
        <f t="shared" si="3"/>
        <v>1903.1999999999998</v>
      </c>
      <c r="G72" s="113">
        <f t="shared" si="4"/>
        <v>2220.3999999999996</v>
      </c>
      <c r="H72" s="113">
        <f t="shared" si="5"/>
        <v>2537.6000000000004</v>
      </c>
      <c r="I72" s="113">
        <f t="shared" si="6"/>
        <v>2854.8</v>
      </c>
      <c r="J72" s="126">
        <v>3172</v>
      </c>
      <c r="K72" s="113">
        <f t="shared" si="7"/>
        <v>3489.2000000000003</v>
      </c>
      <c r="L72" s="113">
        <f t="shared" si="8"/>
        <v>3806.3999999999996</v>
      </c>
      <c r="M72" s="113">
        <f t="shared" si="9"/>
        <v>4123.6000000000004</v>
      </c>
      <c r="N72" s="114">
        <f t="shared" si="10"/>
        <v>4440.7999999999993</v>
      </c>
      <c r="O72" s="114">
        <f t="shared" si="11"/>
        <v>4758</v>
      </c>
      <c r="P72" s="192">
        <v>180</v>
      </c>
      <c r="Q72" s="196">
        <v>220</v>
      </c>
    </row>
    <row r="73" spans="1:17" ht="16.5" thickBot="1" x14ac:dyDescent="0.3">
      <c r="A73" s="510"/>
      <c r="B73" s="130" t="s">
        <v>156</v>
      </c>
      <c r="C73" s="113">
        <f t="shared" si="26"/>
        <v>951.59999999999991</v>
      </c>
      <c r="D73" s="113">
        <f t="shared" si="1"/>
        <v>1268.8000000000002</v>
      </c>
      <c r="E73" s="113">
        <f t="shared" si="2"/>
        <v>1586</v>
      </c>
      <c r="F73" s="113">
        <f t="shared" si="3"/>
        <v>1903.1999999999998</v>
      </c>
      <c r="G73" s="113">
        <f t="shared" si="4"/>
        <v>2220.3999999999996</v>
      </c>
      <c r="H73" s="113">
        <f t="shared" si="5"/>
        <v>2537.6000000000004</v>
      </c>
      <c r="I73" s="113">
        <f t="shared" si="6"/>
        <v>2854.8</v>
      </c>
      <c r="J73" s="126">
        <v>3172</v>
      </c>
      <c r="K73" s="113">
        <f t="shared" si="7"/>
        <v>3489.2000000000003</v>
      </c>
      <c r="L73" s="113">
        <f t="shared" si="8"/>
        <v>3806.3999999999996</v>
      </c>
      <c r="M73" s="113">
        <f t="shared" si="9"/>
        <v>4123.6000000000004</v>
      </c>
      <c r="N73" s="114">
        <f t="shared" si="10"/>
        <v>4440.7999999999993</v>
      </c>
      <c r="O73" s="114">
        <f t="shared" si="11"/>
        <v>4758</v>
      </c>
      <c r="P73" s="192">
        <v>180</v>
      </c>
      <c r="Q73" s="193">
        <v>180</v>
      </c>
    </row>
    <row r="74" spans="1:17" ht="16.5" thickBot="1" x14ac:dyDescent="0.3">
      <c r="A74" s="510"/>
      <c r="B74" s="130" t="s">
        <v>312</v>
      </c>
      <c r="C74" s="113">
        <f t="shared" si="26"/>
        <v>951.59999999999991</v>
      </c>
      <c r="D74" s="113">
        <f>J74*0.4</f>
        <v>1268.8000000000002</v>
      </c>
      <c r="E74" s="113">
        <f>J74*0.5</f>
        <v>1586</v>
      </c>
      <c r="F74" s="113">
        <f>J74*0.6</f>
        <v>1903.1999999999998</v>
      </c>
      <c r="G74" s="113">
        <f>J74*0.7</f>
        <v>2220.3999999999996</v>
      </c>
      <c r="H74" s="113">
        <f>J74*0.8</f>
        <v>2537.6000000000004</v>
      </c>
      <c r="I74" s="113">
        <f>J74*0.9</f>
        <v>2854.8</v>
      </c>
      <c r="J74" s="126">
        <v>3172</v>
      </c>
      <c r="K74" s="113">
        <f>J74*1.1</f>
        <v>3489.2000000000003</v>
      </c>
      <c r="L74" s="113">
        <f>J74*1.2</f>
        <v>3806.3999999999996</v>
      </c>
      <c r="M74" s="113">
        <f>J74*1.3</f>
        <v>4123.6000000000004</v>
      </c>
      <c r="N74" s="114">
        <f>J74*1.4</f>
        <v>4440.7999999999993</v>
      </c>
      <c r="O74" s="114">
        <f t="shared" si="11"/>
        <v>4758</v>
      </c>
      <c r="P74" s="192">
        <v>180</v>
      </c>
      <c r="Q74" s="196">
        <v>215</v>
      </c>
    </row>
    <row r="75" spans="1:17" ht="16.5" thickBot="1" x14ac:dyDescent="0.3">
      <c r="A75" s="510"/>
      <c r="B75" s="130" t="s">
        <v>157</v>
      </c>
      <c r="C75" s="113">
        <f t="shared" si="26"/>
        <v>951.59999999999991</v>
      </c>
      <c r="D75" s="113">
        <f>J75*0.4</f>
        <v>1268.8000000000002</v>
      </c>
      <c r="E75" s="113">
        <f>J75*0.5</f>
        <v>1586</v>
      </c>
      <c r="F75" s="113">
        <f>J75*0.6</f>
        <v>1903.1999999999998</v>
      </c>
      <c r="G75" s="113">
        <f>J75*0.7</f>
        <v>2220.3999999999996</v>
      </c>
      <c r="H75" s="113">
        <f>J75*0.8</f>
        <v>2537.6000000000004</v>
      </c>
      <c r="I75" s="113">
        <f>J75*0.9</f>
        <v>2854.8</v>
      </c>
      <c r="J75" s="126">
        <v>3172</v>
      </c>
      <c r="K75" s="113">
        <f>J75*1.1</f>
        <v>3489.2000000000003</v>
      </c>
      <c r="L75" s="113">
        <f>J75*1.2</f>
        <v>3806.3999999999996</v>
      </c>
      <c r="M75" s="113">
        <f>J75*1.3</f>
        <v>4123.6000000000004</v>
      </c>
      <c r="N75" s="114">
        <f>J75*1.4</f>
        <v>4440.7999999999993</v>
      </c>
      <c r="O75" s="114">
        <f t="shared" si="11"/>
        <v>4758</v>
      </c>
      <c r="P75" s="192">
        <v>180</v>
      </c>
      <c r="Q75" s="193">
        <v>180</v>
      </c>
    </row>
    <row r="76" spans="1:17" ht="16.5" thickBot="1" x14ac:dyDescent="0.3">
      <c r="A76" s="510"/>
      <c r="B76" s="130" t="s">
        <v>313</v>
      </c>
      <c r="C76" s="113">
        <f t="shared" si="26"/>
        <v>951.59999999999991</v>
      </c>
      <c r="D76" s="113">
        <f>J76*0.4</f>
        <v>1268.8000000000002</v>
      </c>
      <c r="E76" s="113">
        <f>J76*0.5</f>
        <v>1586</v>
      </c>
      <c r="F76" s="113">
        <f>J76*0.6</f>
        <v>1903.1999999999998</v>
      </c>
      <c r="G76" s="113">
        <f>J76*0.7</f>
        <v>2220.3999999999996</v>
      </c>
      <c r="H76" s="113">
        <f>J76*0.8</f>
        <v>2537.6000000000004</v>
      </c>
      <c r="I76" s="113">
        <f>J76*0.9</f>
        <v>2854.8</v>
      </c>
      <c r="J76" s="126">
        <v>3172</v>
      </c>
      <c r="K76" s="113">
        <f>J76*1.1</f>
        <v>3489.2000000000003</v>
      </c>
      <c r="L76" s="113">
        <f>J76*1.2</f>
        <v>3806.3999999999996</v>
      </c>
      <c r="M76" s="113">
        <f>J76*1.3</f>
        <v>4123.6000000000004</v>
      </c>
      <c r="N76" s="114">
        <f>J76*1.4</f>
        <v>4440.7999999999993</v>
      </c>
      <c r="O76" s="114">
        <f t="shared" si="11"/>
        <v>4758</v>
      </c>
      <c r="P76" s="194">
        <v>180</v>
      </c>
      <c r="Q76" s="195">
        <v>220</v>
      </c>
    </row>
    <row r="77" spans="1:17" ht="15.75" x14ac:dyDescent="0.25">
      <c r="A77" s="510"/>
      <c r="B77" s="124" t="s">
        <v>158</v>
      </c>
      <c r="C77" s="113">
        <f t="shared" si="26"/>
        <v>951.59999999999991</v>
      </c>
      <c r="D77" s="113">
        <f t="shared" si="1"/>
        <v>1268.8000000000002</v>
      </c>
      <c r="E77" s="113">
        <f t="shared" si="2"/>
        <v>1586</v>
      </c>
      <c r="F77" s="113">
        <f t="shared" si="3"/>
        <v>1903.1999999999998</v>
      </c>
      <c r="G77" s="113">
        <f t="shared" si="4"/>
        <v>2220.3999999999996</v>
      </c>
      <c r="H77" s="113">
        <f t="shared" si="5"/>
        <v>2537.6000000000004</v>
      </c>
      <c r="I77" s="113">
        <f t="shared" si="6"/>
        <v>2854.8</v>
      </c>
      <c r="J77" s="126">
        <v>3172</v>
      </c>
      <c r="K77" s="113">
        <f t="shared" si="7"/>
        <v>3489.2000000000003</v>
      </c>
      <c r="L77" s="113">
        <f t="shared" si="8"/>
        <v>3806.3999999999996</v>
      </c>
      <c r="M77" s="113">
        <f t="shared" si="9"/>
        <v>4123.6000000000004</v>
      </c>
      <c r="N77" s="114">
        <f t="shared" si="10"/>
        <v>4440.7999999999993</v>
      </c>
      <c r="O77" s="114">
        <f t="shared" si="11"/>
        <v>4758</v>
      </c>
      <c r="P77" s="207">
        <v>180</v>
      </c>
      <c r="Q77" s="208">
        <v>180</v>
      </c>
    </row>
    <row r="78" spans="1:17" ht="15.75" customHeight="1" x14ac:dyDescent="0.25">
      <c r="A78" s="560"/>
      <c r="B78" s="545" t="s">
        <v>332</v>
      </c>
      <c r="C78" s="520">
        <f t="shared" si="26"/>
        <v>951.59999999999991</v>
      </c>
      <c r="D78" s="520">
        <f t="shared" si="1"/>
        <v>1268.8000000000002</v>
      </c>
      <c r="E78" s="520">
        <f t="shared" si="2"/>
        <v>1586</v>
      </c>
      <c r="F78" s="520">
        <f t="shared" si="3"/>
        <v>1903.1999999999998</v>
      </c>
      <c r="G78" s="520">
        <f t="shared" si="4"/>
        <v>2220.3999999999996</v>
      </c>
      <c r="H78" s="520">
        <f t="shared" si="5"/>
        <v>2537.6000000000004</v>
      </c>
      <c r="I78" s="520">
        <f t="shared" si="6"/>
        <v>2854.8</v>
      </c>
      <c r="J78" s="520">
        <v>3172</v>
      </c>
      <c r="K78" s="520">
        <f t="shared" si="7"/>
        <v>3489.2000000000003</v>
      </c>
      <c r="L78" s="520">
        <f t="shared" si="8"/>
        <v>3806.3999999999996</v>
      </c>
      <c r="M78" s="520">
        <f t="shared" si="9"/>
        <v>4123.6000000000004</v>
      </c>
      <c r="N78" s="520">
        <f t="shared" si="10"/>
        <v>4440.7999999999993</v>
      </c>
      <c r="O78" s="522">
        <f t="shared" si="11"/>
        <v>4758</v>
      </c>
      <c r="P78" s="550">
        <v>150</v>
      </c>
      <c r="Q78" s="552">
        <v>185</v>
      </c>
    </row>
    <row r="79" spans="1:17" ht="31.5" customHeight="1" x14ac:dyDescent="0.25">
      <c r="A79" s="560"/>
      <c r="B79" s="546"/>
      <c r="C79" s="521"/>
      <c r="D79" s="521"/>
      <c r="E79" s="521"/>
      <c r="F79" s="521"/>
      <c r="G79" s="521"/>
      <c r="H79" s="521"/>
      <c r="I79" s="521"/>
      <c r="J79" s="521"/>
      <c r="K79" s="521"/>
      <c r="L79" s="521"/>
      <c r="M79" s="521"/>
      <c r="N79" s="521"/>
      <c r="O79" s="523"/>
      <c r="P79" s="551">
        <v>150</v>
      </c>
      <c r="Q79" s="553">
        <v>150</v>
      </c>
    </row>
    <row r="80" spans="1:17" ht="15.75" x14ac:dyDescent="0.25">
      <c r="A80" s="510"/>
      <c r="B80" s="125" t="s">
        <v>159</v>
      </c>
      <c r="C80" s="113">
        <f t="shared" ref="C80:C107" si="27">J80*0.3</f>
        <v>951.59999999999991</v>
      </c>
      <c r="D80" s="113">
        <f t="shared" si="1"/>
        <v>1268.8000000000002</v>
      </c>
      <c r="E80" s="113">
        <f t="shared" si="2"/>
        <v>1586</v>
      </c>
      <c r="F80" s="113">
        <f t="shared" si="3"/>
        <v>1903.1999999999998</v>
      </c>
      <c r="G80" s="113">
        <f t="shared" si="4"/>
        <v>2220.3999999999996</v>
      </c>
      <c r="H80" s="113">
        <f t="shared" si="5"/>
        <v>2537.6000000000004</v>
      </c>
      <c r="I80" s="113">
        <f t="shared" si="6"/>
        <v>2854.8</v>
      </c>
      <c r="J80" s="371">
        <v>3172</v>
      </c>
      <c r="K80" s="113">
        <f t="shared" si="7"/>
        <v>3489.2000000000003</v>
      </c>
      <c r="L80" s="113">
        <f t="shared" si="8"/>
        <v>3806.3999999999996</v>
      </c>
      <c r="M80" s="113">
        <f t="shared" si="9"/>
        <v>4123.6000000000004</v>
      </c>
      <c r="N80" s="114">
        <f t="shared" si="10"/>
        <v>4440.7999999999993</v>
      </c>
      <c r="O80" s="114">
        <f t="shared" si="11"/>
        <v>4758</v>
      </c>
      <c r="P80" s="209">
        <v>180</v>
      </c>
      <c r="Q80" s="210">
        <v>180</v>
      </c>
    </row>
    <row r="81" spans="1:17" ht="16.5" thickBot="1" x14ac:dyDescent="0.3">
      <c r="A81" s="511"/>
      <c r="B81" s="137" t="s">
        <v>316</v>
      </c>
      <c r="C81" s="133">
        <f t="shared" si="27"/>
        <v>951.59999999999991</v>
      </c>
      <c r="D81" s="133">
        <f t="shared" si="1"/>
        <v>1268.8000000000002</v>
      </c>
      <c r="E81" s="133">
        <f t="shared" si="2"/>
        <v>1586</v>
      </c>
      <c r="F81" s="133">
        <f t="shared" si="3"/>
        <v>1903.1999999999998</v>
      </c>
      <c r="G81" s="133">
        <f t="shared" si="4"/>
        <v>2220.3999999999996</v>
      </c>
      <c r="H81" s="133">
        <f t="shared" si="5"/>
        <v>2537.6000000000004</v>
      </c>
      <c r="I81" s="133">
        <f t="shared" si="6"/>
        <v>2854.8</v>
      </c>
      <c r="J81" s="372">
        <v>3172</v>
      </c>
      <c r="K81" s="133">
        <f t="shared" si="7"/>
        <v>3489.2000000000003</v>
      </c>
      <c r="L81" s="133">
        <f t="shared" si="8"/>
        <v>3806.3999999999996</v>
      </c>
      <c r="M81" s="133">
        <f t="shared" si="9"/>
        <v>4123.6000000000004</v>
      </c>
      <c r="N81" s="134">
        <f t="shared" si="10"/>
        <v>4440.7999999999993</v>
      </c>
      <c r="O81" s="134">
        <f t="shared" si="11"/>
        <v>4758</v>
      </c>
      <c r="P81" s="211">
        <v>150</v>
      </c>
      <c r="Q81" s="212">
        <v>150</v>
      </c>
    </row>
    <row r="82" spans="1:17" ht="15.75" x14ac:dyDescent="0.25">
      <c r="A82" s="518">
        <v>5</v>
      </c>
      <c r="B82" s="136" t="s">
        <v>160</v>
      </c>
      <c r="C82" s="126">
        <f t="shared" si="27"/>
        <v>1049.7</v>
      </c>
      <c r="D82" s="126">
        <f t="shared" si="1"/>
        <v>1399.6000000000001</v>
      </c>
      <c r="E82" s="126">
        <f t="shared" si="2"/>
        <v>1749.5</v>
      </c>
      <c r="F82" s="126">
        <f t="shared" si="3"/>
        <v>2099.4</v>
      </c>
      <c r="G82" s="126">
        <f t="shared" si="4"/>
        <v>2449.2999999999997</v>
      </c>
      <c r="H82" s="126">
        <f t="shared" si="5"/>
        <v>2799.2000000000003</v>
      </c>
      <c r="I82" s="126">
        <f t="shared" si="6"/>
        <v>3149.1</v>
      </c>
      <c r="J82" s="126">
        <v>3499</v>
      </c>
      <c r="K82" s="126">
        <f t="shared" si="7"/>
        <v>3848.9</v>
      </c>
      <c r="L82" s="126">
        <f t="shared" si="8"/>
        <v>4198.8</v>
      </c>
      <c r="M82" s="126">
        <f t="shared" si="9"/>
        <v>4548.7</v>
      </c>
      <c r="N82" s="127">
        <f t="shared" si="10"/>
        <v>4898.5999999999995</v>
      </c>
      <c r="O82" s="127">
        <f t="shared" si="11"/>
        <v>5248.5</v>
      </c>
      <c r="P82" s="190">
        <v>180</v>
      </c>
      <c r="Q82" s="191">
        <v>180</v>
      </c>
    </row>
    <row r="83" spans="1:17" ht="15.75" x14ac:dyDescent="0.25">
      <c r="A83" s="519"/>
      <c r="B83" s="130" t="s">
        <v>161</v>
      </c>
      <c r="C83" s="113">
        <f t="shared" si="27"/>
        <v>1049.7</v>
      </c>
      <c r="D83" s="113">
        <f t="shared" si="1"/>
        <v>1399.6000000000001</v>
      </c>
      <c r="E83" s="113">
        <f t="shared" si="2"/>
        <v>1749.5</v>
      </c>
      <c r="F83" s="113">
        <f t="shared" si="3"/>
        <v>2099.4</v>
      </c>
      <c r="G83" s="113">
        <f t="shared" si="4"/>
        <v>2449.2999999999997</v>
      </c>
      <c r="H83" s="113">
        <f t="shared" si="5"/>
        <v>2799.2000000000003</v>
      </c>
      <c r="I83" s="113">
        <f t="shared" si="6"/>
        <v>3149.1</v>
      </c>
      <c r="J83" s="371">
        <v>3499</v>
      </c>
      <c r="K83" s="113">
        <f t="shared" si="7"/>
        <v>3848.9</v>
      </c>
      <c r="L83" s="113">
        <f t="shared" si="8"/>
        <v>4198.8</v>
      </c>
      <c r="M83" s="113">
        <f t="shared" si="9"/>
        <v>4548.7</v>
      </c>
      <c r="N83" s="114">
        <f t="shared" si="10"/>
        <v>4898.5999999999995</v>
      </c>
      <c r="O83" s="114">
        <f t="shared" si="11"/>
        <v>5248.5</v>
      </c>
      <c r="P83" s="194">
        <v>180</v>
      </c>
      <c r="Q83" s="195">
        <v>220</v>
      </c>
    </row>
    <row r="84" spans="1:17" ht="31.5" x14ac:dyDescent="0.25">
      <c r="A84" s="519"/>
      <c r="B84" s="130" t="s">
        <v>162</v>
      </c>
      <c r="C84" s="113">
        <f t="shared" si="27"/>
        <v>839.69999999999993</v>
      </c>
      <c r="D84" s="113">
        <f t="shared" si="1"/>
        <v>1119.6000000000001</v>
      </c>
      <c r="E84" s="113">
        <f t="shared" si="2"/>
        <v>1399.5</v>
      </c>
      <c r="F84" s="113">
        <f t="shared" si="3"/>
        <v>1679.3999999999999</v>
      </c>
      <c r="G84" s="113">
        <f t="shared" si="4"/>
        <v>1959.3</v>
      </c>
      <c r="H84" s="113">
        <f t="shared" si="5"/>
        <v>2239.2000000000003</v>
      </c>
      <c r="I84" s="113">
        <f t="shared" si="6"/>
        <v>2519.1</v>
      </c>
      <c r="J84" s="371">
        <v>2799</v>
      </c>
      <c r="K84" s="113">
        <f t="shared" si="7"/>
        <v>3078.9</v>
      </c>
      <c r="L84" s="113">
        <f t="shared" si="8"/>
        <v>3358.7999999999997</v>
      </c>
      <c r="M84" s="113">
        <f t="shared" si="9"/>
        <v>3638.7000000000003</v>
      </c>
      <c r="N84" s="114">
        <f t="shared" si="10"/>
        <v>3918.6</v>
      </c>
      <c r="O84" s="114">
        <f t="shared" si="11"/>
        <v>4198.5</v>
      </c>
      <c r="P84" s="205" t="s">
        <v>298</v>
      </c>
      <c r="Q84" s="193">
        <v>180</v>
      </c>
    </row>
    <row r="85" spans="1:17" ht="15.75" x14ac:dyDescent="0.25">
      <c r="A85" s="510"/>
      <c r="B85" s="130" t="s">
        <v>163</v>
      </c>
      <c r="C85" s="113">
        <f t="shared" si="27"/>
        <v>1049.7</v>
      </c>
      <c r="D85" s="113">
        <f t="shared" si="1"/>
        <v>1399.6000000000001</v>
      </c>
      <c r="E85" s="113">
        <f t="shared" si="2"/>
        <v>1749.5</v>
      </c>
      <c r="F85" s="113">
        <f t="shared" si="3"/>
        <v>2099.4</v>
      </c>
      <c r="G85" s="113">
        <f t="shared" si="4"/>
        <v>2449.2999999999997</v>
      </c>
      <c r="H85" s="113">
        <f t="shared" si="5"/>
        <v>2799.2000000000003</v>
      </c>
      <c r="I85" s="113">
        <f t="shared" si="6"/>
        <v>3149.1</v>
      </c>
      <c r="J85" s="371">
        <v>3499</v>
      </c>
      <c r="K85" s="113">
        <f t="shared" si="7"/>
        <v>3848.9</v>
      </c>
      <c r="L85" s="113">
        <f t="shared" si="8"/>
        <v>4198.8</v>
      </c>
      <c r="M85" s="113">
        <f t="shared" si="9"/>
        <v>4548.7</v>
      </c>
      <c r="N85" s="114">
        <f t="shared" si="10"/>
        <v>4898.5999999999995</v>
      </c>
      <c r="O85" s="114">
        <f t="shared" si="11"/>
        <v>5248.5</v>
      </c>
      <c r="P85" s="192">
        <v>175</v>
      </c>
      <c r="Q85" s="193">
        <v>180</v>
      </c>
    </row>
    <row r="86" spans="1:17" ht="15.75" x14ac:dyDescent="0.25">
      <c r="A86" s="510"/>
      <c r="B86" s="130" t="s">
        <v>164</v>
      </c>
      <c r="C86" s="113">
        <f t="shared" si="27"/>
        <v>1049.7</v>
      </c>
      <c r="D86" s="113">
        <f t="shared" si="1"/>
        <v>1399.6000000000001</v>
      </c>
      <c r="E86" s="113">
        <f t="shared" si="2"/>
        <v>1749.5</v>
      </c>
      <c r="F86" s="113">
        <f t="shared" si="3"/>
        <v>2099.4</v>
      </c>
      <c r="G86" s="113">
        <f t="shared" si="4"/>
        <v>2449.2999999999997</v>
      </c>
      <c r="H86" s="113">
        <f t="shared" si="5"/>
        <v>2799.2000000000003</v>
      </c>
      <c r="I86" s="113">
        <f t="shared" si="6"/>
        <v>3149.1</v>
      </c>
      <c r="J86" s="383">
        <v>3499</v>
      </c>
      <c r="K86" s="113">
        <f t="shared" si="7"/>
        <v>3848.9</v>
      </c>
      <c r="L86" s="113">
        <f t="shared" si="8"/>
        <v>4198.8</v>
      </c>
      <c r="M86" s="113">
        <f t="shared" si="9"/>
        <v>4548.7</v>
      </c>
      <c r="N86" s="114">
        <f t="shared" si="10"/>
        <v>4898.5999999999995</v>
      </c>
      <c r="O86" s="114">
        <f t="shared" si="11"/>
        <v>5248.5</v>
      </c>
      <c r="P86" s="192">
        <v>180</v>
      </c>
      <c r="Q86" s="193">
        <v>180</v>
      </c>
    </row>
    <row r="87" spans="1:17" ht="15.75" x14ac:dyDescent="0.25">
      <c r="A87" s="510"/>
      <c r="B87" s="130" t="s">
        <v>165</v>
      </c>
      <c r="C87" s="113">
        <f t="shared" si="27"/>
        <v>1049.7</v>
      </c>
      <c r="D87" s="113">
        <f t="shared" si="1"/>
        <v>1399.6000000000001</v>
      </c>
      <c r="E87" s="113">
        <f t="shared" si="2"/>
        <v>1749.5</v>
      </c>
      <c r="F87" s="113">
        <f t="shared" si="3"/>
        <v>2099.4</v>
      </c>
      <c r="G87" s="113">
        <f t="shared" si="4"/>
        <v>2449.2999999999997</v>
      </c>
      <c r="H87" s="113">
        <f t="shared" si="5"/>
        <v>2799.2000000000003</v>
      </c>
      <c r="I87" s="113">
        <f t="shared" si="6"/>
        <v>3149.1</v>
      </c>
      <c r="J87" s="383">
        <v>3499</v>
      </c>
      <c r="K87" s="113">
        <f t="shared" si="7"/>
        <v>3848.9</v>
      </c>
      <c r="L87" s="113">
        <f t="shared" si="8"/>
        <v>4198.8</v>
      </c>
      <c r="M87" s="113">
        <f t="shared" si="9"/>
        <v>4548.7</v>
      </c>
      <c r="N87" s="114">
        <f t="shared" si="10"/>
        <v>4898.5999999999995</v>
      </c>
      <c r="O87" s="114">
        <f t="shared" si="11"/>
        <v>5248.5</v>
      </c>
      <c r="P87" s="194">
        <v>105</v>
      </c>
      <c r="Q87" s="195">
        <v>105</v>
      </c>
    </row>
    <row r="88" spans="1:17" ht="15.75" x14ac:dyDescent="0.25">
      <c r="A88" s="510"/>
      <c r="B88" s="130" t="s">
        <v>329</v>
      </c>
      <c r="C88" s="113">
        <f t="shared" si="27"/>
        <v>1049.7</v>
      </c>
      <c r="D88" s="113">
        <f t="shared" si="1"/>
        <v>1399.6000000000001</v>
      </c>
      <c r="E88" s="113">
        <f t="shared" si="2"/>
        <v>1749.5</v>
      </c>
      <c r="F88" s="113">
        <f t="shared" si="3"/>
        <v>2099.4</v>
      </c>
      <c r="G88" s="113">
        <f t="shared" si="4"/>
        <v>2449.2999999999997</v>
      </c>
      <c r="H88" s="113">
        <f t="shared" si="5"/>
        <v>2799.2000000000003</v>
      </c>
      <c r="I88" s="113">
        <f t="shared" si="6"/>
        <v>3149.1</v>
      </c>
      <c r="J88" s="383">
        <v>3499</v>
      </c>
      <c r="K88" s="113">
        <f t="shared" si="7"/>
        <v>3848.9</v>
      </c>
      <c r="L88" s="113">
        <f t="shared" si="8"/>
        <v>4198.8</v>
      </c>
      <c r="M88" s="113">
        <f t="shared" si="9"/>
        <v>4548.7</v>
      </c>
      <c r="N88" s="114">
        <f t="shared" si="10"/>
        <v>4898.5999999999995</v>
      </c>
      <c r="O88" s="114">
        <f t="shared" si="11"/>
        <v>5248.5</v>
      </c>
      <c r="P88" s="194">
        <v>120</v>
      </c>
      <c r="Q88" s="195">
        <v>120</v>
      </c>
    </row>
    <row r="89" spans="1:17" ht="15.75" x14ac:dyDescent="0.25">
      <c r="A89" s="510"/>
      <c r="B89" s="130" t="s">
        <v>166</v>
      </c>
      <c r="C89" s="113">
        <f t="shared" si="27"/>
        <v>1049.7</v>
      </c>
      <c r="D89" s="113">
        <f t="shared" si="1"/>
        <v>1399.6000000000001</v>
      </c>
      <c r="E89" s="113">
        <f t="shared" si="2"/>
        <v>1749.5</v>
      </c>
      <c r="F89" s="113">
        <f t="shared" si="3"/>
        <v>2099.4</v>
      </c>
      <c r="G89" s="113">
        <f t="shared" si="4"/>
        <v>2449.2999999999997</v>
      </c>
      <c r="H89" s="113">
        <f t="shared" si="5"/>
        <v>2799.2000000000003</v>
      </c>
      <c r="I89" s="113">
        <f t="shared" si="6"/>
        <v>3149.1</v>
      </c>
      <c r="J89" s="383">
        <v>3499</v>
      </c>
      <c r="K89" s="113">
        <f t="shared" si="7"/>
        <v>3848.9</v>
      </c>
      <c r="L89" s="115">
        <f t="shared" si="8"/>
        <v>4198.8</v>
      </c>
      <c r="M89" s="115">
        <f t="shared" si="9"/>
        <v>4548.7</v>
      </c>
      <c r="N89" s="152">
        <f t="shared" si="10"/>
        <v>4898.5999999999995</v>
      </c>
      <c r="O89" s="152">
        <f t="shared" si="11"/>
        <v>5248.5</v>
      </c>
      <c r="P89" s="192">
        <v>175</v>
      </c>
      <c r="Q89" s="158" t="s">
        <v>328</v>
      </c>
    </row>
    <row r="90" spans="1:17" ht="15.75" x14ac:dyDescent="0.25">
      <c r="A90" s="510"/>
      <c r="B90" s="130" t="s">
        <v>167</v>
      </c>
      <c r="C90" s="113">
        <f t="shared" si="27"/>
        <v>1049.7</v>
      </c>
      <c r="D90" s="113">
        <f t="shared" si="1"/>
        <v>1399.6000000000001</v>
      </c>
      <c r="E90" s="113">
        <f t="shared" si="2"/>
        <v>1749.5</v>
      </c>
      <c r="F90" s="113">
        <f t="shared" si="3"/>
        <v>2099.4</v>
      </c>
      <c r="G90" s="113">
        <f t="shared" si="4"/>
        <v>2449.2999999999997</v>
      </c>
      <c r="H90" s="113">
        <f t="shared" si="5"/>
        <v>2799.2000000000003</v>
      </c>
      <c r="I90" s="113">
        <f t="shared" si="6"/>
        <v>3149.1</v>
      </c>
      <c r="J90" s="383">
        <v>3499</v>
      </c>
      <c r="K90" s="113">
        <f>J90*1.1</f>
        <v>3848.9</v>
      </c>
      <c r="L90" s="115">
        <f>J90*1.2</f>
        <v>4198.8</v>
      </c>
      <c r="M90" s="115">
        <f>J90*1.3</f>
        <v>4548.7</v>
      </c>
      <c r="N90" s="152">
        <f>J90*1.4</f>
        <v>4898.5999999999995</v>
      </c>
      <c r="O90" s="152">
        <f>J90*1.5</f>
        <v>5248.5</v>
      </c>
      <c r="P90" s="194">
        <v>150</v>
      </c>
      <c r="Q90" s="195">
        <v>150</v>
      </c>
    </row>
    <row r="91" spans="1:17" ht="15.75" x14ac:dyDescent="0.25">
      <c r="A91" s="510"/>
      <c r="B91" s="130" t="s">
        <v>317</v>
      </c>
      <c r="C91" s="113">
        <f t="shared" si="27"/>
        <v>1049.7</v>
      </c>
      <c r="D91" s="113">
        <f t="shared" si="1"/>
        <v>1399.6000000000001</v>
      </c>
      <c r="E91" s="113">
        <f t="shared" si="2"/>
        <v>1749.5</v>
      </c>
      <c r="F91" s="113">
        <f t="shared" si="3"/>
        <v>2099.4</v>
      </c>
      <c r="G91" s="113">
        <f t="shared" si="4"/>
        <v>2449.2999999999997</v>
      </c>
      <c r="H91" s="113">
        <f>J91*0.8</f>
        <v>2799.2000000000003</v>
      </c>
      <c r="I91" s="113">
        <f t="shared" si="6"/>
        <v>3149.1</v>
      </c>
      <c r="J91" s="383">
        <v>3499</v>
      </c>
      <c r="K91" s="113">
        <f t="shared" si="7"/>
        <v>3848.9</v>
      </c>
      <c r="L91" s="116">
        <f t="shared" si="8"/>
        <v>4198.8</v>
      </c>
      <c r="M91" s="116">
        <f t="shared" si="9"/>
        <v>4548.7</v>
      </c>
      <c r="N91" s="153">
        <f t="shared" si="10"/>
        <v>4898.5999999999995</v>
      </c>
      <c r="O91" s="153">
        <f t="shared" si="11"/>
        <v>5248.5</v>
      </c>
      <c r="P91" s="194">
        <v>150</v>
      </c>
      <c r="Q91" s="195">
        <v>150</v>
      </c>
    </row>
    <row r="92" spans="1:17" ht="31.5" x14ac:dyDescent="0.25">
      <c r="A92" s="510"/>
      <c r="B92" s="130" t="s">
        <v>318</v>
      </c>
      <c r="C92" s="113">
        <f t="shared" si="27"/>
        <v>839.69999999999993</v>
      </c>
      <c r="D92" s="113">
        <f t="shared" si="1"/>
        <v>1119.6000000000001</v>
      </c>
      <c r="E92" s="113">
        <f t="shared" si="2"/>
        <v>1399.5</v>
      </c>
      <c r="F92" s="113">
        <f t="shared" si="3"/>
        <v>1679.3999999999999</v>
      </c>
      <c r="G92" s="113">
        <f t="shared" si="4"/>
        <v>1959.3</v>
      </c>
      <c r="H92" s="113">
        <f t="shared" si="5"/>
        <v>2239.2000000000003</v>
      </c>
      <c r="I92" s="113">
        <f t="shared" si="6"/>
        <v>2519.1</v>
      </c>
      <c r="J92" s="371">
        <v>2799</v>
      </c>
      <c r="K92" s="113">
        <f t="shared" si="7"/>
        <v>3078.9</v>
      </c>
      <c r="L92" s="113">
        <f t="shared" si="8"/>
        <v>3358.7999999999997</v>
      </c>
      <c r="M92" s="113">
        <f t="shared" si="9"/>
        <v>3638.7000000000003</v>
      </c>
      <c r="N92" s="114">
        <f t="shared" si="10"/>
        <v>3918.6</v>
      </c>
      <c r="O92" s="114">
        <f t="shared" si="11"/>
        <v>4198.5</v>
      </c>
      <c r="P92" s="205" t="s">
        <v>298</v>
      </c>
      <c r="Q92" s="193">
        <v>150</v>
      </c>
    </row>
    <row r="93" spans="1:17" ht="31.5" x14ac:dyDescent="0.25">
      <c r="A93" s="510"/>
      <c r="B93" s="130" t="s">
        <v>319</v>
      </c>
      <c r="C93" s="113">
        <f t="shared" si="27"/>
        <v>839.69999999999993</v>
      </c>
      <c r="D93" s="113">
        <f t="shared" si="1"/>
        <v>1119.6000000000001</v>
      </c>
      <c r="E93" s="113">
        <f t="shared" si="2"/>
        <v>1399.5</v>
      </c>
      <c r="F93" s="113">
        <f t="shared" si="3"/>
        <v>1679.3999999999999</v>
      </c>
      <c r="G93" s="113">
        <f t="shared" si="4"/>
        <v>1959.3</v>
      </c>
      <c r="H93" s="113">
        <f t="shared" si="5"/>
        <v>2239.2000000000003</v>
      </c>
      <c r="I93" s="113">
        <f t="shared" si="6"/>
        <v>2519.1</v>
      </c>
      <c r="J93" s="371">
        <v>2799</v>
      </c>
      <c r="K93" s="113">
        <f t="shared" si="7"/>
        <v>3078.9</v>
      </c>
      <c r="L93" s="113">
        <f t="shared" si="8"/>
        <v>3358.7999999999997</v>
      </c>
      <c r="M93" s="113">
        <f t="shared" si="9"/>
        <v>3638.7000000000003</v>
      </c>
      <c r="N93" s="114">
        <f t="shared" si="10"/>
        <v>3918.6</v>
      </c>
      <c r="O93" s="114">
        <f t="shared" si="11"/>
        <v>4198.5</v>
      </c>
      <c r="P93" s="205" t="s">
        <v>298</v>
      </c>
      <c r="Q93" s="193">
        <v>180</v>
      </c>
    </row>
    <row r="94" spans="1:17" ht="15.75" x14ac:dyDescent="0.25">
      <c r="A94" s="510"/>
      <c r="B94" s="130" t="s">
        <v>168</v>
      </c>
      <c r="C94" s="113">
        <f t="shared" si="27"/>
        <v>1049.7</v>
      </c>
      <c r="D94" s="113">
        <f t="shared" si="1"/>
        <v>1399.6000000000001</v>
      </c>
      <c r="E94" s="113">
        <f t="shared" si="2"/>
        <v>1749.5</v>
      </c>
      <c r="F94" s="113">
        <f t="shared" si="3"/>
        <v>2099.4</v>
      </c>
      <c r="G94" s="113">
        <f t="shared" si="4"/>
        <v>2449.2999999999997</v>
      </c>
      <c r="H94" s="113">
        <f t="shared" si="5"/>
        <v>2799.2000000000003</v>
      </c>
      <c r="I94" s="113">
        <f t="shared" si="6"/>
        <v>3149.1</v>
      </c>
      <c r="J94" s="371">
        <v>3499</v>
      </c>
      <c r="K94" s="113">
        <f t="shared" si="7"/>
        <v>3848.9</v>
      </c>
      <c r="L94" s="113">
        <f t="shared" si="8"/>
        <v>4198.8</v>
      </c>
      <c r="M94" s="113">
        <f t="shared" si="9"/>
        <v>4548.7</v>
      </c>
      <c r="N94" s="114">
        <f t="shared" si="10"/>
        <v>4898.5999999999995</v>
      </c>
      <c r="O94" s="114">
        <f t="shared" si="11"/>
        <v>5248.5</v>
      </c>
      <c r="P94" s="192">
        <v>180</v>
      </c>
      <c r="Q94" s="193">
        <v>180</v>
      </c>
    </row>
    <row r="95" spans="1:17" ht="15.75" x14ac:dyDescent="0.25">
      <c r="A95" s="510"/>
      <c r="B95" s="130" t="s">
        <v>330</v>
      </c>
      <c r="C95" s="113">
        <f t="shared" si="27"/>
        <v>1049.7</v>
      </c>
      <c r="D95" s="113">
        <f t="shared" si="1"/>
        <v>1399.6000000000001</v>
      </c>
      <c r="E95" s="113">
        <f t="shared" si="2"/>
        <v>1749.5</v>
      </c>
      <c r="F95" s="113">
        <f t="shared" si="3"/>
        <v>2099.4</v>
      </c>
      <c r="G95" s="113">
        <f t="shared" si="4"/>
        <v>2449.2999999999997</v>
      </c>
      <c r="H95" s="113">
        <f t="shared" si="5"/>
        <v>2799.2000000000003</v>
      </c>
      <c r="I95" s="113">
        <f t="shared" si="6"/>
        <v>3149.1</v>
      </c>
      <c r="J95" s="371">
        <v>3499</v>
      </c>
      <c r="K95" s="113">
        <f t="shared" si="7"/>
        <v>3848.9</v>
      </c>
      <c r="L95" s="113">
        <f t="shared" si="8"/>
        <v>4198.8</v>
      </c>
      <c r="M95" s="113">
        <f t="shared" si="9"/>
        <v>4548.7</v>
      </c>
      <c r="N95" s="114">
        <f t="shared" si="10"/>
        <v>4898.5999999999995</v>
      </c>
      <c r="O95" s="114">
        <f t="shared" si="11"/>
        <v>5248.5</v>
      </c>
      <c r="P95" s="192">
        <v>150</v>
      </c>
      <c r="Q95" s="193">
        <v>150</v>
      </c>
    </row>
    <row r="96" spans="1:17" ht="31.5" x14ac:dyDescent="0.25">
      <c r="A96" s="510"/>
      <c r="B96" s="130" t="s">
        <v>320</v>
      </c>
      <c r="C96" s="113">
        <f t="shared" si="27"/>
        <v>839.69999999999993</v>
      </c>
      <c r="D96" s="113">
        <f t="shared" si="1"/>
        <v>1119.6000000000001</v>
      </c>
      <c r="E96" s="113">
        <f t="shared" si="2"/>
        <v>1399.5</v>
      </c>
      <c r="F96" s="113">
        <f t="shared" si="3"/>
        <v>1679.3999999999999</v>
      </c>
      <c r="G96" s="113">
        <f t="shared" si="4"/>
        <v>1959.3</v>
      </c>
      <c r="H96" s="113">
        <f t="shared" si="5"/>
        <v>2239.2000000000003</v>
      </c>
      <c r="I96" s="113">
        <f t="shared" si="6"/>
        <v>2519.1</v>
      </c>
      <c r="J96" s="371">
        <v>2799</v>
      </c>
      <c r="K96" s="113">
        <f t="shared" si="7"/>
        <v>3078.9</v>
      </c>
      <c r="L96" s="113">
        <f t="shared" si="8"/>
        <v>3358.7999999999997</v>
      </c>
      <c r="M96" s="113">
        <f t="shared" si="9"/>
        <v>3638.7000000000003</v>
      </c>
      <c r="N96" s="114">
        <f t="shared" si="10"/>
        <v>3918.6</v>
      </c>
      <c r="O96" s="114">
        <f t="shared" si="11"/>
        <v>4198.5</v>
      </c>
      <c r="P96" s="194" t="s">
        <v>298</v>
      </c>
      <c r="Q96" s="195">
        <v>100</v>
      </c>
    </row>
    <row r="97" spans="1:17" ht="16.5" thickBot="1" x14ac:dyDescent="0.3">
      <c r="A97" s="511"/>
      <c r="B97" s="137" t="s">
        <v>321</v>
      </c>
      <c r="C97" s="133">
        <f t="shared" si="27"/>
        <v>1049.7</v>
      </c>
      <c r="D97" s="133">
        <f t="shared" ref="D97:D107" si="28">J97*0.4</f>
        <v>1399.6000000000001</v>
      </c>
      <c r="E97" s="133">
        <f t="shared" ref="E97:E107" si="29">J97*0.5</f>
        <v>1749.5</v>
      </c>
      <c r="F97" s="133">
        <f t="shared" ref="F97:F107" si="30">J97*0.6</f>
        <v>2099.4</v>
      </c>
      <c r="G97" s="133">
        <f t="shared" ref="G97:G107" si="31">J97*0.7</f>
        <v>2449.2999999999997</v>
      </c>
      <c r="H97" s="133">
        <f t="shared" ref="H97:H107" si="32">J97*0.8</f>
        <v>2799.2000000000003</v>
      </c>
      <c r="I97" s="133">
        <f t="shared" ref="I97:I106" si="33">J97*0.9</f>
        <v>3149.1</v>
      </c>
      <c r="J97" s="372">
        <v>3499</v>
      </c>
      <c r="K97" s="133">
        <f t="shared" ref="K97:K107" si="34">J97*1.1</f>
        <v>3848.9</v>
      </c>
      <c r="L97" s="133">
        <f t="shared" ref="L97:L107" si="35">J97*1.2</f>
        <v>4198.8</v>
      </c>
      <c r="M97" s="133">
        <f t="shared" ref="M97:M107" si="36">J97*1.3</f>
        <v>4548.7</v>
      </c>
      <c r="N97" s="134">
        <f t="shared" ref="N97:N107" si="37">J97*1.4</f>
        <v>4898.5999999999995</v>
      </c>
      <c r="O97" s="134">
        <f t="shared" ref="O97:O107" si="38">J97*1.5</f>
        <v>5248.5</v>
      </c>
      <c r="P97" s="211">
        <v>120</v>
      </c>
      <c r="Q97" s="212">
        <v>120</v>
      </c>
    </row>
    <row r="98" spans="1:17" ht="16.5" thickBot="1" x14ac:dyDescent="0.3">
      <c r="A98" s="509">
        <v>6</v>
      </c>
      <c r="B98" s="159" t="s">
        <v>322</v>
      </c>
      <c r="C98" s="126">
        <f t="shared" si="27"/>
        <v>1369.5</v>
      </c>
      <c r="D98" s="126">
        <f t="shared" si="28"/>
        <v>1826</v>
      </c>
      <c r="E98" s="126">
        <f t="shared" si="29"/>
        <v>2282.5</v>
      </c>
      <c r="F98" s="126">
        <f t="shared" si="30"/>
        <v>2739</v>
      </c>
      <c r="G98" s="126">
        <f t="shared" si="31"/>
        <v>3195.5</v>
      </c>
      <c r="H98" s="126">
        <f t="shared" si="32"/>
        <v>3652</v>
      </c>
      <c r="I98" s="126">
        <f t="shared" si="33"/>
        <v>4108.5</v>
      </c>
      <c r="J98" s="126">
        <v>4565</v>
      </c>
      <c r="K98" s="126">
        <f t="shared" si="34"/>
        <v>5021.5</v>
      </c>
      <c r="L98" s="160">
        <f t="shared" si="35"/>
        <v>5478</v>
      </c>
      <c r="M98" s="160">
        <f t="shared" si="36"/>
        <v>5934.5</v>
      </c>
      <c r="N98" s="161">
        <f t="shared" si="37"/>
        <v>6391</v>
      </c>
      <c r="O98" s="161">
        <f t="shared" si="38"/>
        <v>6847.5</v>
      </c>
      <c r="P98" s="182">
        <v>190</v>
      </c>
      <c r="Q98" s="162">
        <v>190</v>
      </c>
    </row>
    <row r="99" spans="1:17" ht="16.5" thickBot="1" x14ac:dyDescent="0.3">
      <c r="A99" s="510"/>
      <c r="B99" s="130" t="s">
        <v>169</v>
      </c>
      <c r="C99" s="113">
        <f t="shared" si="27"/>
        <v>1369.5</v>
      </c>
      <c r="D99" s="113">
        <f t="shared" si="28"/>
        <v>1826</v>
      </c>
      <c r="E99" s="113">
        <f t="shared" si="29"/>
        <v>2282.5</v>
      </c>
      <c r="F99" s="113">
        <f t="shared" si="30"/>
        <v>2739</v>
      </c>
      <c r="G99" s="113">
        <f t="shared" si="31"/>
        <v>3195.5</v>
      </c>
      <c r="H99" s="113">
        <f t="shared" si="32"/>
        <v>3652</v>
      </c>
      <c r="I99" s="113">
        <f t="shared" si="33"/>
        <v>4108.5</v>
      </c>
      <c r="J99" s="126">
        <v>4565</v>
      </c>
      <c r="K99" s="113">
        <f t="shared" si="34"/>
        <v>5021.5</v>
      </c>
      <c r="L99" s="115">
        <f t="shared" si="35"/>
        <v>5478</v>
      </c>
      <c r="M99" s="115">
        <f t="shared" si="36"/>
        <v>5934.5</v>
      </c>
      <c r="N99" s="152">
        <f t="shared" si="37"/>
        <v>6391</v>
      </c>
      <c r="O99" s="152">
        <f t="shared" si="38"/>
        <v>6847.5</v>
      </c>
      <c r="P99" s="194">
        <v>150</v>
      </c>
      <c r="Q99" s="195">
        <v>150</v>
      </c>
    </row>
    <row r="100" spans="1:17" ht="16.5" thickBot="1" x14ac:dyDescent="0.3">
      <c r="A100" s="510"/>
      <c r="B100" s="130" t="s">
        <v>170</v>
      </c>
      <c r="C100" s="113">
        <f t="shared" si="27"/>
        <v>1369.5</v>
      </c>
      <c r="D100" s="113">
        <f t="shared" si="28"/>
        <v>1826</v>
      </c>
      <c r="E100" s="113">
        <f t="shared" si="29"/>
        <v>2282.5</v>
      </c>
      <c r="F100" s="113">
        <f t="shared" si="30"/>
        <v>2739</v>
      </c>
      <c r="G100" s="113">
        <f t="shared" si="31"/>
        <v>3195.5</v>
      </c>
      <c r="H100" s="113">
        <f t="shared" si="32"/>
        <v>3652</v>
      </c>
      <c r="I100" s="113">
        <f t="shared" si="33"/>
        <v>4108.5</v>
      </c>
      <c r="J100" s="126">
        <v>4565</v>
      </c>
      <c r="K100" s="113">
        <f t="shared" si="34"/>
        <v>5021.5</v>
      </c>
      <c r="L100" s="113">
        <f t="shared" si="35"/>
        <v>5478</v>
      </c>
      <c r="M100" s="113">
        <f t="shared" si="36"/>
        <v>5934.5</v>
      </c>
      <c r="N100" s="114">
        <f t="shared" si="37"/>
        <v>6391</v>
      </c>
      <c r="O100" s="114">
        <f t="shared" si="38"/>
        <v>6847.5</v>
      </c>
      <c r="P100" s="194">
        <v>150</v>
      </c>
      <c r="Q100" s="195">
        <v>150</v>
      </c>
    </row>
    <row r="101" spans="1:17" ht="16.5" thickBot="1" x14ac:dyDescent="0.3">
      <c r="A101" s="510"/>
      <c r="B101" s="130" t="s">
        <v>323</v>
      </c>
      <c r="C101" s="113">
        <f t="shared" si="27"/>
        <v>1369.5</v>
      </c>
      <c r="D101" s="113">
        <f t="shared" si="28"/>
        <v>1826</v>
      </c>
      <c r="E101" s="113">
        <f t="shared" si="29"/>
        <v>2282.5</v>
      </c>
      <c r="F101" s="113">
        <f t="shared" si="30"/>
        <v>2739</v>
      </c>
      <c r="G101" s="113">
        <f t="shared" si="31"/>
        <v>3195.5</v>
      </c>
      <c r="H101" s="113">
        <f t="shared" si="32"/>
        <v>3652</v>
      </c>
      <c r="I101" s="113">
        <f t="shared" si="33"/>
        <v>4108.5</v>
      </c>
      <c r="J101" s="126">
        <v>4565</v>
      </c>
      <c r="K101" s="113">
        <f t="shared" si="34"/>
        <v>5021.5</v>
      </c>
      <c r="L101" s="113">
        <f t="shared" si="35"/>
        <v>5478</v>
      </c>
      <c r="M101" s="113">
        <f t="shared" si="36"/>
        <v>5934.5</v>
      </c>
      <c r="N101" s="114">
        <f t="shared" si="37"/>
        <v>6391</v>
      </c>
      <c r="O101" s="114">
        <f t="shared" si="38"/>
        <v>6847.5</v>
      </c>
      <c r="P101" s="194">
        <v>150</v>
      </c>
      <c r="Q101" s="195">
        <v>150</v>
      </c>
    </row>
    <row r="102" spans="1:17" ht="16.5" thickBot="1" x14ac:dyDescent="0.3">
      <c r="A102" s="510"/>
      <c r="B102" s="163" t="s">
        <v>324</v>
      </c>
      <c r="C102" s="113">
        <f t="shared" si="27"/>
        <v>1369.5</v>
      </c>
      <c r="D102" s="113">
        <f t="shared" si="28"/>
        <v>1826</v>
      </c>
      <c r="E102" s="113">
        <f t="shared" si="29"/>
        <v>2282.5</v>
      </c>
      <c r="F102" s="113">
        <f t="shared" si="30"/>
        <v>2739</v>
      </c>
      <c r="G102" s="113">
        <f t="shared" si="31"/>
        <v>3195.5</v>
      </c>
      <c r="H102" s="113">
        <f t="shared" si="32"/>
        <v>3652</v>
      </c>
      <c r="I102" s="113">
        <f t="shared" si="33"/>
        <v>4108.5</v>
      </c>
      <c r="J102" s="126">
        <v>4565</v>
      </c>
      <c r="K102" s="113">
        <f t="shared" si="34"/>
        <v>5021.5</v>
      </c>
      <c r="L102" s="113">
        <f t="shared" si="35"/>
        <v>5478</v>
      </c>
      <c r="M102" s="113">
        <f t="shared" si="36"/>
        <v>5934.5</v>
      </c>
      <c r="N102" s="114">
        <f t="shared" si="37"/>
        <v>6391</v>
      </c>
      <c r="O102" s="114">
        <f t="shared" si="38"/>
        <v>6847.5</v>
      </c>
      <c r="P102" s="194">
        <v>200</v>
      </c>
      <c r="Q102" s="195">
        <v>200</v>
      </c>
    </row>
    <row r="103" spans="1:17" ht="15.75" x14ac:dyDescent="0.25">
      <c r="A103" s="510"/>
      <c r="B103" s="130" t="s">
        <v>171</v>
      </c>
      <c r="C103" s="113">
        <f t="shared" si="27"/>
        <v>1369.5</v>
      </c>
      <c r="D103" s="113">
        <f t="shared" si="28"/>
        <v>1826</v>
      </c>
      <c r="E103" s="113">
        <f t="shared" si="29"/>
        <v>2282.5</v>
      </c>
      <c r="F103" s="113">
        <f t="shared" si="30"/>
        <v>2739</v>
      </c>
      <c r="G103" s="113">
        <f t="shared" si="31"/>
        <v>3195.5</v>
      </c>
      <c r="H103" s="113">
        <f t="shared" si="32"/>
        <v>3652</v>
      </c>
      <c r="I103" s="113">
        <f t="shared" si="33"/>
        <v>4108.5</v>
      </c>
      <c r="J103" s="126">
        <v>4565</v>
      </c>
      <c r="K103" s="113">
        <f t="shared" si="34"/>
        <v>5021.5</v>
      </c>
      <c r="L103" s="113">
        <f t="shared" si="35"/>
        <v>5478</v>
      </c>
      <c r="M103" s="113">
        <f t="shared" si="36"/>
        <v>5934.5</v>
      </c>
      <c r="N103" s="114">
        <f t="shared" si="37"/>
        <v>6391</v>
      </c>
      <c r="O103" s="114">
        <f t="shared" si="38"/>
        <v>6847.5</v>
      </c>
      <c r="P103" s="194">
        <v>150</v>
      </c>
      <c r="Q103" s="195">
        <v>150</v>
      </c>
    </row>
    <row r="104" spans="1:17" ht="32.25" thickBot="1" x14ac:dyDescent="0.3">
      <c r="A104" s="511"/>
      <c r="B104" s="137" t="s">
        <v>399</v>
      </c>
      <c r="C104" s="133">
        <f t="shared" si="27"/>
        <v>1095.5999999999999</v>
      </c>
      <c r="D104" s="133">
        <f t="shared" si="28"/>
        <v>1460.8000000000002</v>
      </c>
      <c r="E104" s="133">
        <f t="shared" si="29"/>
        <v>1826</v>
      </c>
      <c r="F104" s="133">
        <f t="shared" si="30"/>
        <v>2191.1999999999998</v>
      </c>
      <c r="G104" s="133">
        <f t="shared" si="31"/>
        <v>2556.3999999999996</v>
      </c>
      <c r="H104" s="133">
        <f t="shared" si="32"/>
        <v>2921.6000000000004</v>
      </c>
      <c r="I104" s="133">
        <f t="shared" si="33"/>
        <v>3286.8</v>
      </c>
      <c r="J104" s="372">
        <v>3652</v>
      </c>
      <c r="K104" s="133">
        <f t="shared" si="34"/>
        <v>4017.2000000000003</v>
      </c>
      <c r="L104" s="133">
        <f t="shared" si="35"/>
        <v>4382.3999999999996</v>
      </c>
      <c r="M104" s="133">
        <f t="shared" si="36"/>
        <v>4747.6000000000004</v>
      </c>
      <c r="N104" s="134">
        <f t="shared" si="37"/>
        <v>5112.7999999999993</v>
      </c>
      <c r="O104" s="134">
        <f t="shared" si="38"/>
        <v>5478</v>
      </c>
      <c r="P104" s="211" t="s">
        <v>80</v>
      </c>
      <c r="Q104" s="202">
        <v>180</v>
      </c>
    </row>
    <row r="105" spans="1:17" ht="31.5" x14ac:dyDescent="0.25">
      <c r="A105" s="509">
        <v>7</v>
      </c>
      <c r="B105" s="159" t="s">
        <v>172</v>
      </c>
      <c r="C105" s="126">
        <f t="shared" si="27"/>
        <v>1296.3</v>
      </c>
      <c r="D105" s="126">
        <f t="shared" si="28"/>
        <v>1728.4</v>
      </c>
      <c r="E105" s="126">
        <f t="shared" si="29"/>
        <v>2160.5</v>
      </c>
      <c r="F105" s="126">
        <f t="shared" si="30"/>
        <v>2592.6</v>
      </c>
      <c r="G105" s="126">
        <f t="shared" si="31"/>
        <v>3024.7</v>
      </c>
      <c r="H105" s="126">
        <f t="shared" si="32"/>
        <v>3456.8</v>
      </c>
      <c r="I105" s="126">
        <f t="shared" si="33"/>
        <v>3888.9</v>
      </c>
      <c r="J105" s="126">
        <v>4321</v>
      </c>
      <c r="K105" s="126">
        <f t="shared" si="34"/>
        <v>4753.1000000000004</v>
      </c>
      <c r="L105" s="126">
        <f t="shared" si="35"/>
        <v>5185.2</v>
      </c>
      <c r="M105" s="126">
        <f t="shared" si="36"/>
        <v>5617.3</v>
      </c>
      <c r="N105" s="127">
        <f t="shared" si="37"/>
        <v>6049.4</v>
      </c>
      <c r="O105" s="127">
        <f t="shared" si="38"/>
        <v>6481.5</v>
      </c>
      <c r="P105" s="203" t="s">
        <v>298</v>
      </c>
      <c r="Q105" s="204">
        <v>220</v>
      </c>
    </row>
    <row r="106" spans="1:17" ht="31.5" x14ac:dyDescent="0.25">
      <c r="A106" s="510"/>
      <c r="B106" s="163" t="s">
        <v>173</v>
      </c>
      <c r="C106" s="115">
        <f t="shared" si="27"/>
        <v>1296.3</v>
      </c>
      <c r="D106" s="115">
        <f t="shared" si="28"/>
        <v>1728.4</v>
      </c>
      <c r="E106" s="115">
        <f t="shared" si="29"/>
        <v>2160.5</v>
      </c>
      <c r="F106" s="115">
        <f t="shared" si="30"/>
        <v>2592.6</v>
      </c>
      <c r="G106" s="115">
        <f t="shared" si="31"/>
        <v>3024.7</v>
      </c>
      <c r="H106" s="115">
        <f t="shared" si="32"/>
        <v>3456.8</v>
      </c>
      <c r="I106" s="115">
        <f t="shared" si="33"/>
        <v>3888.9</v>
      </c>
      <c r="J106" s="368">
        <v>4321</v>
      </c>
      <c r="K106" s="115">
        <f t="shared" si="34"/>
        <v>4753.1000000000004</v>
      </c>
      <c r="L106" s="154">
        <f t="shared" si="35"/>
        <v>5185.2</v>
      </c>
      <c r="M106" s="154">
        <f t="shared" si="36"/>
        <v>5617.3</v>
      </c>
      <c r="N106" s="164">
        <f t="shared" si="37"/>
        <v>6049.4</v>
      </c>
      <c r="O106" s="164">
        <f t="shared" si="38"/>
        <v>6481.5</v>
      </c>
      <c r="P106" s="194" t="s">
        <v>298</v>
      </c>
      <c r="Q106" s="195">
        <v>220</v>
      </c>
    </row>
    <row r="107" spans="1:17" ht="15.75" x14ac:dyDescent="0.25">
      <c r="A107" s="510"/>
      <c r="B107" s="163" t="s">
        <v>174</v>
      </c>
      <c r="C107" s="113">
        <f t="shared" si="27"/>
        <v>1620.6</v>
      </c>
      <c r="D107" s="113">
        <f t="shared" si="28"/>
        <v>2160.8000000000002</v>
      </c>
      <c r="E107" s="113">
        <f t="shared" si="29"/>
        <v>2701</v>
      </c>
      <c r="F107" s="113">
        <f t="shared" si="30"/>
        <v>3241.2</v>
      </c>
      <c r="G107" s="113">
        <f t="shared" si="31"/>
        <v>3781.3999999999996</v>
      </c>
      <c r="H107" s="113">
        <f t="shared" si="32"/>
        <v>4321.6000000000004</v>
      </c>
      <c r="I107" s="113">
        <f>J107*0.9</f>
        <v>4861.8</v>
      </c>
      <c r="J107" s="371">
        <v>5402</v>
      </c>
      <c r="K107" s="113">
        <f t="shared" si="34"/>
        <v>5942.2000000000007</v>
      </c>
      <c r="L107" s="113">
        <f t="shared" si="35"/>
        <v>6482.4</v>
      </c>
      <c r="M107" s="113">
        <f t="shared" si="36"/>
        <v>7022.6</v>
      </c>
      <c r="N107" s="113">
        <f t="shared" si="37"/>
        <v>7562.7999999999993</v>
      </c>
      <c r="O107" s="114">
        <f t="shared" si="38"/>
        <v>8103</v>
      </c>
      <c r="P107" s="194">
        <v>210</v>
      </c>
      <c r="Q107" s="195">
        <v>210</v>
      </c>
    </row>
    <row r="108" spans="1:17" ht="31.5" x14ac:dyDescent="0.25">
      <c r="A108" s="510"/>
      <c r="B108" s="163" t="s">
        <v>325</v>
      </c>
      <c r="C108" s="113">
        <f>J108*0.3</f>
        <v>1296.3</v>
      </c>
      <c r="D108" s="113">
        <f>J108*0.4</f>
        <v>1728.4</v>
      </c>
      <c r="E108" s="113">
        <f>J108*0.5</f>
        <v>2160.5</v>
      </c>
      <c r="F108" s="113">
        <f>J108*0.6</f>
        <v>2592.6</v>
      </c>
      <c r="G108" s="113">
        <f>J108*0.7</f>
        <v>3024.7</v>
      </c>
      <c r="H108" s="113">
        <f>J108*0.8</f>
        <v>3456.8</v>
      </c>
      <c r="I108" s="113">
        <f>J108*0.9</f>
        <v>3888.9</v>
      </c>
      <c r="J108" s="371">
        <v>4321</v>
      </c>
      <c r="K108" s="113">
        <f>J108*1.1</f>
        <v>4753.1000000000004</v>
      </c>
      <c r="L108" s="113">
        <f>J108*1.2</f>
        <v>5185.2</v>
      </c>
      <c r="M108" s="113">
        <f>J108*1.3</f>
        <v>5617.3</v>
      </c>
      <c r="N108" s="113">
        <f>J108*1.4</f>
        <v>6049.4</v>
      </c>
      <c r="O108" s="114">
        <f>J108*1.5</f>
        <v>6481.5</v>
      </c>
      <c r="P108" s="194" t="s">
        <v>298</v>
      </c>
      <c r="Q108" s="195">
        <v>220</v>
      </c>
    </row>
    <row r="109" spans="1:17" ht="32.25" thickBot="1" x14ac:dyDescent="0.3">
      <c r="A109" s="511"/>
      <c r="B109" s="165" t="s">
        <v>326</v>
      </c>
      <c r="C109" s="133">
        <f>J109*0.3</f>
        <v>1296.3</v>
      </c>
      <c r="D109" s="133">
        <f>J109*0.4</f>
        <v>1728.4</v>
      </c>
      <c r="E109" s="133">
        <f>J109*0.5</f>
        <v>2160.5</v>
      </c>
      <c r="F109" s="133">
        <f>J109*0.6</f>
        <v>2592.6</v>
      </c>
      <c r="G109" s="133">
        <f>J109*0.7</f>
        <v>3024.7</v>
      </c>
      <c r="H109" s="133">
        <f>J109*0.8</f>
        <v>3456.8</v>
      </c>
      <c r="I109" s="133">
        <f>J109*0.9</f>
        <v>3888.9</v>
      </c>
      <c r="J109" s="372">
        <v>4321</v>
      </c>
      <c r="K109" s="133">
        <f>J109*1.1</f>
        <v>4753.1000000000004</v>
      </c>
      <c r="L109" s="133">
        <f>J109*1.2</f>
        <v>5185.2</v>
      </c>
      <c r="M109" s="133">
        <f>J109*1.3</f>
        <v>5617.3</v>
      </c>
      <c r="N109" s="133">
        <f>J109*1.4</f>
        <v>6049.4</v>
      </c>
      <c r="O109" s="134">
        <f>J109*1.5</f>
        <v>6481.5</v>
      </c>
      <c r="P109" s="211" t="s">
        <v>298</v>
      </c>
      <c r="Q109" s="212">
        <v>210</v>
      </c>
    </row>
    <row r="110" spans="1:17" ht="31.5" x14ac:dyDescent="0.25">
      <c r="A110" s="509">
        <v>8</v>
      </c>
      <c r="B110" s="159" t="s">
        <v>175</v>
      </c>
      <c r="C110" s="126">
        <f>J110*0.3</f>
        <v>1442.3999999999999</v>
      </c>
      <c r="D110" s="126">
        <f>J110*0.4</f>
        <v>1923.2</v>
      </c>
      <c r="E110" s="126">
        <f>J110*0.5</f>
        <v>2404</v>
      </c>
      <c r="F110" s="126">
        <f>J110*0.6</f>
        <v>2884.7999999999997</v>
      </c>
      <c r="G110" s="126">
        <f>J110*0.7</f>
        <v>3365.6</v>
      </c>
      <c r="H110" s="126">
        <f>J110*0.8</f>
        <v>3846.4</v>
      </c>
      <c r="I110" s="126">
        <f>J110*0.9</f>
        <v>4327.2</v>
      </c>
      <c r="J110" s="126">
        <v>4808</v>
      </c>
      <c r="K110" s="126">
        <f>J110*1.1</f>
        <v>5288.8</v>
      </c>
      <c r="L110" s="126">
        <f>J110*1.2</f>
        <v>5769.5999999999995</v>
      </c>
      <c r="M110" s="126">
        <f>J110*1.3</f>
        <v>6250.4000000000005</v>
      </c>
      <c r="N110" s="126">
        <f>J110*1.4</f>
        <v>6731.2</v>
      </c>
      <c r="O110" s="127">
        <f>J110*1.5</f>
        <v>7212</v>
      </c>
      <c r="P110" s="203" t="s">
        <v>298</v>
      </c>
      <c r="Q110" s="204">
        <v>190</v>
      </c>
    </row>
    <row r="111" spans="1:17" ht="32.25" thickBot="1" x14ac:dyDescent="0.3">
      <c r="A111" s="511"/>
      <c r="B111" s="165" t="s">
        <v>327</v>
      </c>
      <c r="C111" s="133">
        <f>J111*0.3</f>
        <v>1442.3999999999999</v>
      </c>
      <c r="D111" s="133">
        <f>J111*0.4</f>
        <v>1923.2</v>
      </c>
      <c r="E111" s="133">
        <f>J111*0.5</f>
        <v>2404</v>
      </c>
      <c r="F111" s="133">
        <f>J111*0.6</f>
        <v>2884.7999999999997</v>
      </c>
      <c r="G111" s="133">
        <f>J111*0.7</f>
        <v>3365.6</v>
      </c>
      <c r="H111" s="133">
        <f>J111*0.8</f>
        <v>3846.4</v>
      </c>
      <c r="I111" s="133">
        <f>J111*0.9</f>
        <v>4327.2</v>
      </c>
      <c r="J111" s="372">
        <v>4808</v>
      </c>
      <c r="K111" s="133">
        <f>J111*1.1</f>
        <v>5288.8</v>
      </c>
      <c r="L111" s="133">
        <f>J111*1.2</f>
        <v>5769.5999999999995</v>
      </c>
      <c r="M111" s="133">
        <f>J111*1.3</f>
        <v>6250.4000000000005</v>
      </c>
      <c r="N111" s="133">
        <f>J111*1.4</f>
        <v>6731.2</v>
      </c>
      <c r="O111" s="134">
        <f>J111*1.5</f>
        <v>7212</v>
      </c>
      <c r="P111" s="211" t="s">
        <v>298</v>
      </c>
      <c r="Q111" s="212">
        <v>190</v>
      </c>
    </row>
    <row r="112" spans="1:17" ht="15.75" thickBot="1" x14ac:dyDescent="0.3">
      <c r="A112" s="5"/>
      <c r="B112" s="6"/>
      <c r="C112" s="6"/>
      <c r="D112" s="6"/>
      <c r="E112" s="6"/>
      <c r="F112" s="6"/>
      <c r="G112" s="6"/>
    </row>
    <row r="113" spans="1:16" ht="21" x14ac:dyDescent="0.25">
      <c r="A113" s="351" t="s">
        <v>394</v>
      </c>
      <c r="B113" s="352"/>
      <c r="C113" s="353"/>
      <c r="D113" s="353"/>
      <c r="E113" s="353"/>
      <c r="F113" s="353"/>
      <c r="G113" s="353"/>
      <c r="H113" s="336"/>
      <c r="I113" s="336"/>
      <c r="J113" s="292"/>
      <c r="K113" s="336"/>
      <c r="L113" s="336"/>
      <c r="M113" s="336"/>
      <c r="N113" s="336"/>
      <c r="O113" s="336"/>
      <c r="P113" s="337"/>
    </row>
    <row r="114" spans="1:16" ht="18.75" x14ac:dyDescent="0.3">
      <c r="A114" s="348" t="s">
        <v>391</v>
      </c>
      <c r="B114" s="349"/>
      <c r="C114" s="350"/>
      <c r="D114" s="350"/>
      <c r="E114" s="350"/>
      <c r="F114" s="350"/>
      <c r="G114" s="240"/>
      <c r="H114" s="350" t="s">
        <v>393</v>
      </c>
      <c r="I114" s="354"/>
      <c r="J114" s="354"/>
      <c r="K114" s="354"/>
      <c r="L114" s="354"/>
      <c r="M114" s="354"/>
      <c r="N114" s="354"/>
      <c r="O114" s="240"/>
      <c r="P114" s="355"/>
    </row>
    <row r="115" spans="1:16" ht="15.75" thickBot="1" x14ac:dyDescent="0.3">
      <c r="A115" s="356" t="s">
        <v>392</v>
      </c>
      <c r="B115" s="357"/>
      <c r="C115" s="358"/>
      <c r="D115" s="358"/>
      <c r="E115" s="358"/>
      <c r="F115" s="358"/>
      <c r="G115" s="358"/>
      <c r="H115" s="359"/>
      <c r="I115" s="359"/>
      <c r="J115" s="359"/>
      <c r="K115" s="359"/>
      <c r="L115" s="359"/>
      <c r="M115" s="359"/>
      <c r="N115" s="359"/>
      <c r="O115" s="359"/>
      <c r="P115" s="360"/>
    </row>
    <row r="118" spans="1:16" x14ac:dyDescent="0.25">
      <c r="A118" s="5" t="s">
        <v>7</v>
      </c>
      <c r="B118" s="5"/>
      <c r="C118" s="5"/>
      <c r="D118" s="6"/>
      <c r="E118" s="6"/>
      <c r="F118" s="6"/>
      <c r="G118" s="6"/>
    </row>
    <row r="119" spans="1:16" x14ac:dyDescent="0.25">
      <c r="A119" s="5" t="s">
        <v>8</v>
      </c>
      <c r="B119" s="5"/>
      <c r="C119" s="5"/>
      <c r="D119" s="6"/>
      <c r="E119" s="6"/>
      <c r="F119" s="6"/>
      <c r="G119" s="6"/>
    </row>
    <row r="120" spans="1:16" x14ac:dyDescent="0.25">
      <c r="A120" s="5" t="s">
        <v>9</v>
      </c>
      <c r="B120" s="6"/>
      <c r="C120" s="6"/>
      <c r="D120" s="6"/>
      <c r="E120" s="6"/>
      <c r="F120" s="6"/>
      <c r="G120" s="6"/>
    </row>
    <row r="121" spans="1:16" x14ac:dyDescent="0.25">
      <c r="A121" s="7" t="s">
        <v>10</v>
      </c>
      <c r="B121" s="7"/>
      <c r="C121" s="7"/>
      <c r="D121" s="7"/>
      <c r="E121" s="7"/>
      <c r="F121" s="5"/>
      <c r="G121" s="8"/>
    </row>
    <row r="122" spans="1:16" x14ac:dyDescent="0.25">
      <c r="A122" s="5" t="s">
        <v>11</v>
      </c>
      <c r="B122" s="6"/>
      <c r="C122" s="6"/>
      <c r="D122" s="6"/>
      <c r="E122" s="6"/>
      <c r="F122" s="6"/>
      <c r="G122" s="6"/>
    </row>
    <row r="123" spans="1:16" x14ac:dyDescent="0.25">
      <c r="A123" s="234" t="s">
        <v>12</v>
      </c>
      <c r="B123" s="233"/>
      <c r="C123" s="233"/>
      <c r="D123" s="233"/>
      <c r="E123" s="233"/>
      <c r="F123" s="233"/>
      <c r="G123" s="6"/>
    </row>
    <row r="124" spans="1:16" x14ac:dyDescent="0.25">
      <c r="A124" s="30" t="s">
        <v>432</v>
      </c>
      <c r="B124" s="41"/>
      <c r="G124" s="6"/>
    </row>
    <row r="125" spans="1:16" x14ac:dyDescent="0.25">
      <c r="A125" s="30" t="s">
        <v>429</v>
      </c>
      <c r="B125" s="41"/>
      <c r="G125" s="9"/>
    </row>
    <row r="126" spans="1:16" x14ac:dyDescent="0.25">
      <c r="A126" s="233" t="s">
        <v>13</v>
      </c>
      <c r="B126" s="233"/>
      <c r="C126" s="233"/>
      <c r="D126" s="233"/>
      <c r="E126" s="233"/>
      <c r="F126" s="233"/>
      <c r="G126" s="233"/>
    </row>
    <row r="127" spans="1:16" x14ac:dyDescent="0.25">
      <c r="A127" s="233" t="s">
        <v>14</v>
      </c>
      <c r="B127" s="233"/>
      <c r="C127" s="233"/>
      <c r="D127" s="233"/>
      <c r="E127" s="233"/>
      <c r="F127" s="233"/>
      <c r="G127" s="1"/>
    </row>
    <row r="128" spans="1:16" x14ac:dyDescent="0.25">
      <c r="A128" s="233" t="s">
        <v>15</v>
      </c>
      <c r="B128" s="233"/>
      <c r="C128" s="233"/>
      <c r="D128" s="233"/>
      <c r="E128" s="233"/>
      <c r="F128" s="233"/>
      <c r="G128" s="1"/>
    </row>
    <row r="129" spans="1:6" ht="15.75" x14ac:dyDescent="0.25">
      <c r="A129" s="75" t="s">
        <v>176</v>
      </c>
      <c r="B129" s="76"/>
      <c r="C129" s="77"/>
      <c r="D129" s="3"/>
      <c r="E129" s="3"/>
      <c r="F129" s="3"/>
    </row>
    <row r="130" spans="1:6" x14ac:dyDescent="0.25">
      <c r="A130" s="78" t="s">
        <v>177</v>
      </c>
      <c r="B130" s="76"/>
      <c r="C130" s="77"/>
    </row>
    <row r="131" spans="1:6" x14ac:dyDescent="0.25">
      <c r="A131" s="78" t="s">
        <v>178</v>
      </c>
      <c r="B131" s="76"/>
      <c r="C131" s="77"/>
    </row>
    <row r="133" spans="1:6" ht="15.75" x14ac:dyDescent="0.25">
      <c r="A133" s="10" t="s">
        <v>16</v>
      </c>
      <c r="B133" s="1"/>
      <c r="C133" s="1"/>
      <c r="D133" s="1"/>
      <c r="E133" s="1"/>
      <c r="F133" s="1"/>
    </row>
  </sheetData>
  <mergeCells count="49">
    <mergeCell ref="A105:A109"/>
    <mergeCell ref="A110:A111"/>
    <mergeCell ref="B78:B79"/>
    <mergeCell ref="K28:K29"/>
    <mergeCell ref="A16:A31"/>
    <mergeCell ref="F78:F79"/>
    <mergeCell ref="E78:E79"/>
    <mergeCell ref="D78:D79"/>
    <mergeCell ref="C78:C79"/>
    <mergeCell ref="A82:A97"/>
    <mergeCell ref="J28:J29"/>
    <mergeCell ref="J78:J79"/>
    <mergeCell ref="L28:L29"/>
    <mergeCell ref="O78:O79"/>
    <mergeCell ref="N78:N79"/>
    <mergeCell ref="A98:A104"/>
    <mergeCell ref="A32:A65"/>
    <mergeCell ref="A1:P1"/>
    <mergeCell ref="A69:A81"/>
    <mergeCell ref="P28:P29"/>
    <mergeCell ref="Q28:Q29"/>
    <mergeCell ref="P78:P79"/>
    <mergeCell ref="Q78:Q79"/>
    <mergeCell ref="P4:Q4"/>
    <mergeCell ref="A4:A5"/>
    <mergeCell ref="B4:B5"/>
    <mergeCell ref="C4:O4"/>
    <mergeCell ref="A7:A15"/>
    <mergeCell ref="K78:K79"/>
    <mergeCell ref="I78:I79"/>
    <mergeCell ref="H78:H79"/>
    <mergeCell ref="I28:I29"/>
    <mergeCell ref="L78:L79"/>
    <mergeCell ref="Q2:R2"/>
    <mergeCell ref="G78:G79"/>
    <mergeCell ref="P67:Q67"/>
    <mergeCell ref="C67:O67"/>
    <mergeCell ref="B67:B68"/>
    <mergeCell ref="B28:B29"/>
    <mergeCell ref="C28:C29"/>
    <mergeCell ref="D28:D29"/>
    <mergeCell ref="G28:G29"/>
    <mergeCell ref="F28:F29"/>
    <mergeCell ref="E28:E29"/>
    <mergeCell ref="H28:H29"/>
    <mergeCell ref="O28:O29"/>
    <mergeCell ref="N28:N29"/>
    <mergeCell ref="M28:M29"/>
    <mergeCell ref="M78:M79"/>
  </mergeCells>
  <pageMargins left="0.25" right="0.25" top="0.75" bottom="0.75" header="0.3" footer="0.3"/>
  <pageSetup paperSize="9" scale="74" fitToHeight="0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132"/>
  <sheetViews>
    <sheetView topLeftCell="A51" zoomScaleNormal="100" workbookViewId="0">
      <selection activeCell="J41" sqref="J41:J65"/>
    </sheetView>
  </sheetViews>
  <sheetFormatPr defaultRowHeight="15" x14ac:dyDescent="0.25"/>
  <cols>
    <col min="1" max="1" width="2.42578125" customWidth="1"/>
    <col min="2" max="2" width="38.85546875" customWidth="1"/>
    <col min="16" max="16" width="12.85546875" customWidth="1"/>
  </cols>
  <sheetData>
    <row r="1" spans="1:18" ht="18" customHeight="1" x14ac:dyDescent="0.25">
      <c r="A1" s="527" t="s">
        <v>17</v>
      </c>
      <c r="B1" s="527"/>
      <c r="C1" s="527"/>
      <c r="D1" s="527"/>
      <c r="E1" s="527"/>
      <c r="F1" s="527"/>
      <c r="G1" s="527"/>
      <c r="H1" s="527"/>
      <c r="I1" s="527"/>
      <c r="J1" s="527"/>
      <c r="K1" s="527"/>
      <c r="L1" s="527"/>
      <c r="M1" s="527"/>
      <c r="N1" s="527"/>
      <c r="O1" s="527"/>
      <c r="P1" s="527"/>
      <c r="Q1" s="65"/>
      <c r="R1" s="65"/>
    </row>
    <row r="2" spans="1:18" ht="21" x14ac:dyDescent="0.35">
      <c r="Q2" s="497"/>
      <c r="R2" s="497"/>
    </row>
    <row r="3" spans="1:18" ht="16.5" thickBot="1" x14ac:dyDescent="0.3">
      <c r="B3" s="112" t="s">
        <v>409</v>
      </c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1"/>
      <c r="N3" s="111"/>
      <c r="O3" s="111"/>
      <c r="P3" s="66"/>
      <c r="Q3" s="66"/>
      <c r="R3" s="66"/>
    </row>
    <row r="4" spans="1:18" ht="15.75" x14ac:dyDescent="0.25">
      <c r="A4" s="565"/>
      <c r="B4" s="567" t="s">
        <v>1</v>
      </c>
      <c r="C4" s="576" t="s">
        <v>2</v>
      </c>
      <c r="D4" s="577"/>
      <c r="E4" s="577"/>
      <c r="F4" s="577"/>
      <c r="G4" s="577"/>
      <c r="H4" s="577"/>
      <c r="I4" s="577"/>
      <c r="J4" s="577"/>
      <c r="K4" s="577"/>
      <c r="L4" s="577"/>
      <c r="M4" s="577"/>
      <c r="N4" s="577"/>
      <c r="O4" s="577"/>
      <c r="P4" s="515" t="s">
        <v>295</v>
      </c>
      <c r="Q4" s="516"/>
      <c r="R4" s="11"/>
    </row>
    <row r="5" spans="1:18" ht="26.25" thickBot="1" x14ac:dyDescent="0.3">
      <c r="A5" s="574"/>
      <c r="B5" s="575"/>
      <c r="C5" s="117">
        <v>0.3</v>
      </c>
      <c r="D5" s="117">
        <v>0.4</v>
      </c>
      <c r="E5" s="117">
        <v>0.5</v>
      </c>
      <c r="F5" s="117">
        <v>0.6</v>
      </c>
      <c r="G5" s="117">
        <v>0.7</v>
      </c>
      <c r="H5" s="117">
        <v>0.8</v>
      </c>
      <c r="I5" s="117">
        <v>0.9</v>
      </c>
      <c r="J5" s="117">
        <v>1</v>
      </c>
      <c r="K5" s="117">
        <v>1.1000000000000001</v>
      </c>
      <c r="L5" s="117">
        <v>1.2</v>
      </c>
      <c r="M5" s="139">
        <v>1.3</v>
      </c>
      <c r="N5" s="140">
        <v>1.4</v>
      </c>
      <c r="O5" s="140">
        <v>1.5</v>
      </c>
      <c r="P5" s="380" t="s">
        <v>296</v>
      </c>
      <c r="Q5" s="381" t="s">
        <v>297</v>
      </c>
      <c r="R5" s="69"/>
    </row>
    <row r="6" spans="1:18" ht="32.25" thickBot="1" x14ac:dyDescent="0.3">
      <c r="A6" s="170">
        <v>0</v>
      </c>
      <c r="B6" s="143" t="s">
        <v>136</v>
      </c>
      <c r="C6" s="118">
        <f>J6*0.3</f>
        <v>657</v>
      </c>
      <c r="D6" s="118">
        <f>J6*0.4</f>
        <v>876</v>
      </c>
      <c r="E6" s="118">
        <f>J6*0.5</f>
        <v>1095</v>
      </c>
      <c r="F6" s="118">
        <f>J6*0.6</f>
        <v>1314</v>
      </c>
      <c r="G6" s="118">
        <f>J6*0.7</f>
        <v>1533</v>
      </c>
      <c r="H6" s="118">
        <f>J6*0.8</f>
        <v>1752</v>
      </c>
      <c r="I6" s="118">
        <f>J6*0.9</f>
        <v>1971</v>
      </c>
      <c r="J6" s="118">
        <v>2190</v>
      </c>
      <c r="K6" s="118">
        <f>J6*1.1</f>
        <v>2409</v>
      </c>
      <c r="L6" s="118">
        <f>J6*1.2</f>
        <v>2628</v>
      </c>
      <c r="M6" s="118">
        <f>J6*1.3</f>
        <v>2847</v>
      </c>
      <c r="N6" s="119">
        <f>J6*1.4</f>
        <v>3066</v>
      </c>
      <c r="O6" s="119">
        <f>J6*1.5</f>
        <v>3285</v>
      </c>
      <c r="P6" s="173">
        <v>180</v>
      </c>
      <c r="Q6" s="146">
        <v>180</v>
      </c>
      <c r="R6" s="11"/>
    </row>
    <row r="7" spans="1:18" ht="16.5" thickBot="1" x14ac:dyDescent="0.3">
      <c r="A7" s="518">
        <v>1</v>
      </c>
      <c r="B7" s="136" t="s">
        <v>137</v>
      </c>
      <c r="C7" s="120">
        <f>J7*0.3</f>
        <v>739.19999999999993</v>
      </c>
      <c r="D7" s="120">
        <f>J7*0.4</f>
        <v>985.6</v>
      </c>
      <c r="E7" s="120">
        <f>J7*0.5</f>
        <v>1232</v>
      </c>
      <c r="F7" s="120">
        <f>J7*0.6</f>
        <v>1478.3999999999999</v>
      </c>
      <c r="G7" s="120">
        <f>J7*0.7</f>
        <v>1724.8</v>
      </c>
      <c r="H7" s="120">
        <f>J7*0.8</f>
        <v>1971.2</v>
      </c>
      <c r="I7" s="120">
        <f>J7*0.9</f>
        <v>2217.6</v>
      </c>
      <c r="J7" s="120">
        <v>2464</v>
      </c>
      <c r="K7" s="120">
        <f>J7*1.1</f>
        <v>2710.4</v>
      </c>
      <c r="L7" s="120">
        <f>J7*1.2</f>
        <v>2956.7999999999997</v>
      </c>
      <c r="M7" s="120">
        <f>J7*1.3</f>
        <v>3203.2000000000003</v>
      </c>
      <c r="N7" s="121">
        <f>J7*1.4</f>
        <v>3449.6</v>
      </c>
      <c r="O7" s="121">
        <f>J7*1.5</f>
        <v>3696</v>
      </c>
      <c r="P7" s="174">
        <v>180</v>
      </c>
      <c r="Q7" s="147">
        <v>180</v>
      </c>
      <c r="R7" s="11"/>
    </row>
    <row r="8" spans="1:18" ht="16.5" thickBot="1" x14ac:dyDescent="0.3">
      <c r="A8" s="510"/>
      <c r="B8" s="130" t="s">
        <v>138</v>
      </c>
      <c r="C8" s="110">
        <f t="shared" ref="C8:C13" si="0">J8*0.3</f>
        <v>739.19999999999993</v>
      </c>
      <c r="D8" s="110">
        <f t="shared" ref="D8:D93" si="1">J8*0.4</f>
        <v>985.6</v>
      </c>
      <c r="E8" s="110">
        <f t="shared" ref="E8:E93" si="2">J8*0.5</f>
        <v>1232</v>
      </c>
      <c r="F8" s="110">
        <f t="shared" ref="F8:F93" si="3">J8*0.6</f>
        <v>1478.3999999999999</v>
      </c>
      <c r="G8" s="110">
        <f t="shared" ref="G8:G93" si="4">J8*0.7</f>
        <v>1724.8</v>
      </c>
      <c r="H8" s="110">
        <f t="shared" ref="H8:H93" si="5">J8*0.8</f>
        <v>1971.2</v>
      </c>
      <c r="I8" s="110">
        <f t="shared" ref="I8:I93" si="6">J8*0.9</f>
        <v>2217.6</v>
      </c>
      <c r="J8" s="120">
        <v>2464</v>
      </c>
      <c r="K8" s="110">
        <f t="shared" ref="K8:K93" si="7">J8*1.1</f>
        <v>2710.4</v>
      </c>
      <c r="L8" s="110">
        <f t="shared" ref="L8:L93" si="8">J8*1.2</f>
        <v>2956.7999999999997</v>
      </c>
      <c r="M8" s="110">
        <f t="shared" ref="M8:M93" si="9">J8*1.3</f>
        <v>3203.2000000000003</v>
      </c>
      <c r="N8" s="108">
        <f t="shared" ref="N8:N93" si="10">J8*1.4</f>
        <v>3449.6</v>
      </c>
      <c r="O8" s="108">
        <f t="shared" ref="O8:O93" si="11">J8*1.5</f>
        <v>3696</v>
      </c>
      <c r="P8" s="175">
        <v>180</v>
      </c>
      <c r="Q8" s="129">
        <v>180</v>
      </c>
      <c r="R8" s="11"/>
    </row>
    <row r="9" spans="1:18" ht="16.5" thickBot="1" x14ac:dyDescent="0.3">
      <c r="A9" s="510"/>
      <c r="B9" s="130" t="s">
        <v>139</v>
      </c>
      <c r="C9" s="110">
        <f>J9*0.3</f>
        <v>739.19999999999993</v>
      </c>
      <c r="D9" s="110">
        <f t="shared" si="1"/>
        <v>985.6</v>
      </c>
      <c r="E9" s="110">
        <f t="shared" si="2"/>
        <v>1232</v>
      </c>
      <c r="F9" s="110">
        <f t="shared" si="3"/>
        <v>1478.3999999999999</v>
      </c>
      <c r="G9" s="110">
        <f t="shared" si="4"/>
        <v>1724.8</v>
      </c>
      <c r="H9" s="110">
        <f t="shared" si="5"/>
        <v>1971.2</v>
      </c>
      <c r="I9" s="110">
        <f t="shared" si="6"/>
        <v>2217.6</v>
      </c>
      <c r="J9" s="120">
        <v>2464</v>
      </c>
      <c r="K9" s="110">
        <f t="shared" si="7"/>
        <v>2710.4</v>
      </c>
      <c r="L9" s="110">
        <f t="shared" si="8"/>
        <v>2956.7999999999997</v>
      </c>
      <c r="M9" s="110">
        <f t="shared" si="9"/>
        <v>3203.2000000000003</v>
      </c>
      <c r="N9" s="108">
        <f t="shared" si="10"/>
        <v>3449.6</v>
      </c>
      <c r="O9" s="108">
        <f t="shared" si="11"/>
        <v>3696</v>
      </c>
      <c r="P9" s="175">
        <v>180</v>
      </c>
      <c r="Q9" s="129">
        <v>180</v>
      </c>
      <c r="R9" s="11"/>
    </row>
    <row r="10" spans="1:18" ht="16.5" thickBot="1" x14ac:dyDescent="0.3">
      <c r="A10" s="510"/>
      <c r="B10" s="130" t="s">
        <v>140</v>
      </c>
      <c r="C10" s="110">
        <f t="shared" si="0"/>
        <v>739.19999999999993</v>
      </c>
      <c r="D10" s="110">
        <f t="shared" si="1"/>
        <v>985.6</v>
      </c>
      <c r="E10" s="110">
        <f t="shared" si="2"/>
        <v>1232</v>
      </c>
      <c r="F10" s="110">
        <f t="shared" si="3"/>
        <v>1478.3999999999999</v>
      </c>
      <c r="G10" s="110">
        <f t="shared" si="4"/>
        <v>1724.8</v>
      </c>
      <c r="H10" s="110">
        <f t="shared" si="5"/>
        <v>1971.2</v>
      </c>
      <c r="I10" s="110">
        <f t="shared" si="6"/>
        <v>2217.6</v>
      </c>
      <c r="J10" s="120">
        <v>2464</v>
      </c>
      <c r="K10" s="110">
        <f t="shared" si="7"/>
        <v>2710.4</v>
      </c>
      <c r="L10" s="110">
        <f t="shared" si="8"/>
        <v>2956.7999999999997</v>
      </c>
      <c r="M10" s="110">
        <f t="shared" si="9"/>
        <v>3203.2000000000003</v>
      </c>
      <c r="N10" s="108">
        <f t="shared" si="10"/>
        <v>3449.6</v>
      </c>
      <c r="O10" s="108">
        <f t="shared" si="11"/>
        <v>3696</v>
      </c>
      <c r="P10" s="175">
        <v>180</v>
      </c>
      <c r="Q10" s="129">
        <v>180</v>
      </c>
      <c r="R10" s="11"/>
    </row>
    <row r="11" spans="1:18" ht="16.5" thickBot="1" x14ac:dyDescent="0.3">
      <c r="A11" s="510"/>
      <c r="B11" s="130" t="s">
        <v>141</v>
      </c>
      <c r="C11" s="110">
        <f t="shared" si="0"/>
        <v>739.19999999999993</v>
      </c>
      <c r="D11" s="110">
        <f t="shared" si="1"/>
        <v>985.6</v>
      </c>
      <c r="E11" s="110">
        <f t="shared" si="2"/>
        <v>1232</v>
      </c>
      <c r="F11" s="110">
        <f t="shared" si="3"/>
        <v>1478.3999999999999</v>
      </c>
      <c r="G11" s="110">
        <f t="shared" si="4"/>
        <v>1724.8</v>
      </c>
      <c r="H11" s="110">
        <f t="shared" si="5"/>
        <v>1971.2</v>
      </c>
      <c r="I11" s="110">
        <f t="shared" si="6"/>
        <v>2217.6</v>
      </c>
      <c r="J11" s="120">
        <v>2464</v>
      </c>
      <c r="K11" s="110">
        <f t="shared" si="7"/>
        <v>2710.4</v>
      </c>
      <c r="L11" s="110">
        <f t="shared" si="8"/>
        <v>2956.7999999999997</v>
      </c>
      <c r="M11" s="110">
        <f t="shared" si="9"/>
        <v>3203.2000000000003</v>
      </c>
      <c r="N11" s="108">
        <f t="shared" si="10"/>
        <v>3449.6</v>
      </c>
      <c r="O11" s="108">
        <f t="shared" si="11"/>
        <v>3696</v>
      </c>
      <c r="P11" s="175">
        <v>180</v>
      </c>
      <c r="Q11" s="129">
        <v>180</v>
      </c>
      <c r="R11" s="11"/>
    </row>
    <row r="12" spans="1:18" ht="16.5" thickBot="1" x14ac:dyDescent="0.3">
      <c r="A12" s="510"/>
      <c r="B12" s="130" t="s">
        <v>292</v>
      </c>
      <c r="C12" s="110">
        <f t="shared" si="0"/>
        <v>739.19999999999993</v>
      </c>
      <c r="D12" s="110">
        <f t="shared" si="1"/>
        <v>985.6</v>
      </c>
      <c r="E12" s="110">
        <f t="shared" si="2"/>
        <v>1232</v>
      </c>
      <c r="F12" s="110">
        <f t="shared" si="3"/>
        <v>1478.3999999999999</v>
      </c>
      <c r="G12" s="110">
        <f t="shared" si="4"/>
        <v>1724.8</v>
      </c>
      <c r="H12" s="110">
        <f t="shared" si="5"/>
        <v>1971.2</v>
      </c>
      <c r="I12" s="110">
        <f t="shared" si="6"/>
        <v>2217.6</v>
      </c>
      <c r="J12" s="120">
        <v>2464</v>
      </c>
      <c r="K12" s="110">
        <f t="shared" si="7"/>
        <v>2710.4</v>
      </c>
      <c r="L12" s="110">
        <f t="shared" si="8"/>
        <v>2956.7999999999997</v>
      </c>
      <c r="M12" s="110">
        <f t="shared" si="9"/>
        <v>3203.2000000000003</v>
      </c>
      <c r="N12" s="108">
        <f t="shared" si="10"/>
        <v>3449.6</v>
      </c>
      <c r="O12" s="108">
        <f t="shared" si="11"/>
        <v>3696</v>
      </c>
      <c r="P12" s="176">
        <v>180</v>
      </c>
      <c r="Q12" s="131">
        <v>180</v>
      </c>
      <c r="R12" s="11"/>
    </row>
    <row r="13" spans="1:18" ht="16.5" thickBot="1" x14ac:dyDescent="0.3">
      <c r="A13" s="510"/>
      <c r="B13" s="130" t="s">
        <v>142</v>
      </c>
      <c r="C13" s="110">
        <f t="shared" si="0"/>
        <v>739.19999999999993</v>
      </c>
      <c r="D13" s="110">
        <f t="shared" si="1"/>
        <v>985.6</v>
      </c>
      <c r="E13" s="110">
        <f t="shared" si="2"/>
        <v>1232</v>
      </c>
      <c r="F13" s="110">
        <f t="shared" si="3"/>
        <v>1478.3999999999999</v>
      </c>
      <c r="G13" s="110">
        <f t="shared" si="4"/>
        <v>1724.8</v>
      </c>
      <c r="H13" s="110">
        <f t="shared" si="5"/>
        <v>1971.2</v>
      </c>
      <c r="I13" s="110">
        <f t="shared" si="6"/>
        <v>2217.6</v>
      </c>
      <c r="J13" s="120">
        <v>2464</v>
      </c>
      <c r="K13" s="110">
        <f t="shared" si="7"/>
        <v>2710.4</v>
      </c>
      <c r="L13" s="110">
        <f t="shared" si="8"/>
        <v>2956.7999999999997</v>
      </c>
      <c r="M13" s="110">
        <f t="shared" si="9"/>
        <v>3203.2000000000003</v>
      </c>
      <c r="N13" s="108">
        <f t="shared" si="10"/>
        <v>3449.6</v>
      </c>
      <c r="O13" s="108">
        <f t="shared" si="11"/>
        <v>3696</v>
      </c>
      <c r="P13" s="175">
        <v>180</v>
      </c>
      <c r="Q13" s="148">
        <v>180</v>
      </c>
      <c r="R13" s="11"/>
    </row>
    <row r="14" spans="1:18" ht="15.75" x14ac:dyDescent="0.25">
      <c r="A14" s="510"/>
      <c r="B14" s="130" t="s">
        <v>3</v>
      </c>
      <c r="C14" s="110">
        <f>J14*0.3</f>
        <v>739.19999999999993</v>
      </c>
      <c r="D14" s="110">
        <f t="shared" si="1"/>
        <v>985.6</v>
      </c>
      <c r="E14" s="110">
        <f t="shared" si="2"/>
        <v>1232</v>
      </c>
      <c r="F14" s="110">
        <f t="shared" si="3"/>
        <v>1478.3999999999999</v>
      </c>
      <c r="G14" s="110">
        <f t="shared" si="4"/>
        <v>1724.8</v>
      </c>
      <c r="H14" s="110">
        <f t="shared" si="5"/>
        <v>1971.2</v>
      </c>
      <c r="I14" s="110">
        <f t="shared" si="6"/>
        <v>2217.6</v>
      </c>
      <c r="J14" s="120">
        <v>2464</v>
      </c>
      <c r="K14" s="110">
        <f t="shared" si="7"/>
        <v>2710.4</v>
      </c>
      <c r="L14" s="110">
        <f t="shared" si="8"/>
        <v>2956.7999999999997</v>
      </c>
      <c r="M14" s="110">
        <f t="shared" si="9"/>
        <v>3203.2000000000003</v>
      </c>
      <c r="N14" s="108">
        <f t="shared" si="10"/>
        <v>3449.6</v>
      </c>
      <c r="O14" s="108">
        <f t="shared" si="11"/>
        <v>3696</v>
      </c>
      <c r="P14" s="176">
        <v>180</v>
      </c>
      <c r="Q14" s="131">
        <v>220</v>
      </c>
      <c r="R14" s="11"/>
    </row>
    <row r="15" spans="1:18" ht="16.5" thickBot="1" x14ac:dyDescent="0.3">
      <c r="A15" s="511"/>
      <c r="B15" s="137" t="s">
        <v>4</v>
      </c>
      <c r="C15" s="117">
        <f>J15*0.3</f>
        <v>739.19999999999993</v>
      </c>
      <c r="D15" s="117">
        <f t="shared" si="1"/>
        <v>985.6</v>
      </c>
      <c r="E15" s="117">
        <f t="shared" si="2"/>
        <v>1232</v>
      </c>
      <c r="F15" s="117">
        <f t="shared" si="3"/>
        <v>1478.3999999999999</v>
      </c>
      <c r="G15" s="117">
        <f t="shared" si="4"/>
        <v>1724.8</v>
      </c>
      <c r="H15" s="117">
        <f t="shared" si="5"/>
        <v>1971.2</v>
      </c>
      <c r="I15" s="117">
        <f t="shared" si="6"/>
        <v>2217.6</v>
      </c>
      <c r="J15" s="117">
        <v>2464</v>
      </c>
      <c r="K15" s="117">
        <f t="shared" si="7"/>
        <v>2710.4</v>
      </c>
      <c r="L15" s="117">
        <f t="shared" si="8"/>
        <v>2956.7999999999997</v>
      </c>
      <c r="M15" s="117">
        <f t="shared" si="9"/>
        <v>3203.2000000000003</v>
      </c>
      <c r="N15" s="123">
        <f t="shared" si="10"/>
        <v>3449.6</v>
      </c>
      <c r="O15" s="123">
        <f t="shared" si="11"/>
        <v>3696</v>
      </c>
      <c r="P15" s="177">
        <v>200</v>
      </c>
      <c r="Q15" s="149">
        <v>220</v>
      </c>
      <c r="R15" s="11"/>
    </row>
    <row r="16" spans="1:18" ht="15.75" x14ac:dyDescent="0.25">
      <c r="A16" s="518">
        <v>2</v>
      </c>
      <c r="B16" s="136" t="s">
        <v>143</v>
      </c>
      <c r="C16" s="120">
        <f t="shared" ref="C16:C104" si="12">J16*0.3</f>
        <v>947.09999999999991</v>
      </c>
      <c r="D16" s="120">
        <f t="shared" si="1"/>
        <v>1262.8000000000002</v>
      </c>
      <c r="E16" s="120">
        <f t="shared" si="2"/>
        <v>1578.5</v>
      </c>
      <c r="F16" s="120">
        <f t="shared" si="3"/>
        <v>1894.1999999999998</v>
      </c>
      <c r="G16" s="120">
        <f t="shared" si="4"/>
        <v>2209.8999999999996</v>
      </c>
      <c r="H16" s="120">
        <f t="shared" si="5"/>
        <v>2525.6000000000004</v>
      </c>
      <c r="I16" s="120">
        <f t="shared" si="6"/>
        <v>2841.3</v>
      </c>
      <c r="J16" s="120">
        <v>3157</v>
      </c>
      <c r="K16" s="120">
        <f t="shared" si="7"/>
        <v>3472.7000000000003</v>
      </c>
      <c r="L16" s="120">
        <f t="shared" si="8"/>
        <v>3788.3999999999996</v>
      </c>
      <c r="M16" s="120">
        <f t="shared" si="9"/>
        <v>4104.1000000000004</v>
      </c>
      <c r="N16" s="121">
        <f t="shared" si="10"/>
        <v>4419.7999999999993</v>
      </c>
      <c r="O16" s="121">
        <f t="shared" si="11"/>
        <v>4735.5</v>
      </c>
      <c r="P16" s="174">
        <v>180</v>
      </c>
      <c r="Q16" s="147">
        <v>180</v>
      </c>
      <c r="R16" s="11"/>
    </row>
    <row r="17" spans="1:18" ht="15.75" x14ac:dyDescent="0.25">
      <c r="A17" s="510"/>
      <c r="B17" s="130" t="s">
        <v>144</v>
      </c>
      <c r="C17" s="110">
        <f t="shared" si="12"/>
        <v>947.09999999999991</v>
      </c>
      <c r="D17" s="110">
        <f t="shared" si="1"/>
        <v>1262.8000000000002</v>
      </c>
      <c r="E17" s="110">
        <f t="shared" si="2"/>
        <v>1578.5</v>
      </c>
      <c r="F17" s="110">
        <f t="shared" si="3"/>
        <v>1894.1999999999998</v>
      </c>
      <c r="G17" s="110">
        <f t="shared" si="4"/>
        <v>2209.8999999999996</v>
      </c>
      <c r="H17" s="110">
        <f t="shared" si="5"/>
        <v>2525.6000000000004</v>
      </c>
      <c r="I17" s="110">
        <f t="shared" si="6"/>
        <v>2841.3</v>
      </c>
      <c r="J17" s="244">
        <v>3157</v>
      </c>
      <c r="K17" s="110">
        <f t="shared" si="7"/>
        <v>3472.7000000000003</v>
      </c>
      <c r="L17" s="110">
        <f t="shared" si="8"/>
        <v>3788.3999999999996</v>
      </c>
      <c r="M17" s="110">
        <f t="shared" si="9"/>
        <v>4104.1000000000004</v>
      </c>
      <c r="N17" s="108">
        <f t="shared" si="10"/>
        <v>4419.7999999999993</v>
      </c>
      <c r="O17" s="108">
        <f t="shared" si="11"/>
        <v>4735.5</v>
      </c>
      <c r="P17" s="176">
        <v>180</v>
      </c>
      <c r="Q17" s="131">
        <v>180</v>
      </c>
      <c r="R17" s="11"/>
    </row>
    <row r="18" spans="1:18" ht="15.75" x14ac:dyDescent="0.25">
      <c r="A18" s="510"/>
      <c r="B18" s="130" t="s">
        <v>293</v>
      </c>
      <c r="C18" s="110">
        <f t="shared" si="12"/>
        <v>947.09999999999991</v>
      </c>
      <c r="D18" s="110">
        <f t="shared" si="1"/>
        <v>1262.8000000000002</v>
      </c>
      <c r="E18" s="110">
        <f t="shared" si="2"/>
        <v>1578.5</v>
      </c>
      <c r="F18" s="110">
        <f t="shared" si="3"/>
        <v>1894.1999999999998</v>
      </c>
      <c r="G18" s="110">
        <f t="shared" si="4"/>
        <v>2209.8999999999996</v>
      </c>
      <c r="H18" s="110">
        <f t="shared" si="5"/>
        <v>2525.6000000000004</v>
      </c>
      <c r="I18" s="110">
        <f t="shared" si="6"/>
        <v>2841.3</v>
      </c>
      <c r="J18" s="244">
        <v>3157</v>
      </c>
      <c r="K18" s="110">
        <f t="shared" si="7"/>
        <v>3472.7000000000003</v>
      </c>
      <c r="L18" s="110">
        <f t="shared" si="8"/>
        <v>3788.3999999999996</v>
      </c>
      <c r="M18" s="110">
        <f t="shared" si="9"/>
        <v>4104.1000000000004</v>
      </c>
      <c r="N18" s="108">
        <f t="shared" si="10"/>
        <v>4419.7999999999993</v>
      </c>
      <c r="O18" s="108">
        <f t="shared" si="11"/>
        <v>4735.5</v>
      </c>
      <c r="P18" s="176">
        <v>180</v>
      </c>
      <c r="Q18" s="131">
        <v>180</v>
      </c>
      <c r="R18" s="11"/>
    </row>
    <row r="19" spans="1:18" ht="15.75" x14ac:dyDescent="0.25">
      <c r="A19" s="510"/>
      <c r="B19" s="130" t="s">
        <v>145</v>
      </c>
      <c r="C19" s="110">
        <f t="shared" si="12"/>
        <v>947.09999999999991</v>
      </c>
      <c r="D19" s="110">
        <f t="shared" si="1"/>
        <v>1262.8000000000002</v>
      </c>
      <c r="E19" s="110">
        <f t="shared" si="2"/>
        <v>1578.5</v>
      </c>
      <c r="F19" s="110">
        <f t="shared" si="3"/>
        <v>1894.1999999999998</v>
      </c>
      <c r="G19" s="110">
        <f t="shared" si="4"/>
        <v>2209.8999999999996</v>
      </c>
      <c r="H19" s="110">
        <f t="shared" si="5"/>
        <v>2525.6000000000004</v>
      </c>
      <c r="I19" s="110">
        <f t="shared" si="6"/>
        <v>2841.3</v>
      </c>
      <c r="J19" s="244">
        <v>3157</v>
      </c>
      <c r="K19" s="110">
        <f t="shared" si="7"/>
        <v>3472.7000000000003</v>
      </c>
      <c r="L19" s="110">
        <f t="shared" si="8"/>
        <v>3788.3999999999996</v>
      </c>
      <c r="M19" s="110">
        <f t="shared" si="9"/>
        <v>4104.1000000000004</v>
      </c>
      <c r="N19" s="108">
        <f t="shared" si="10"/>
        <v>4419.7999999999993</v>
      </c>
      <c r="O19" s="108">
        <f t="shared" si="11"/>
        <v>4735.5</v>
      </c>
      <c r="P19" s="176">
        <v>180</v>
      </c>
      <c r="Q19" s="131">
        <v>220</v>
      </c>
      <c r="R19" s="11"/>
    </row>
    <row r="20" spans="1:18" ht="15.75" x14ac:dyDescent="0.25">
      <c r="A20" s="510"/>
      <c r="B20" s="130" t="s">
        <v>146</v>
      </c>
      <c r="C20" s="110">
        <f t="shared" si="12"/>
        <v>947.09999999999991</v>
      </c>
      <c r="D20" s="110">
        <f t="shared" si="1"/>
        <v>1262.8000000000002</v>
      </c>
      <c r="E20" s="110">
        <f t="shared" si="2"/>
        <v>1578.5</v>
      </c>
      <c r="F20" s="110">
        <f t="shared" si="3"/>
        <v>1894.1999999999998</v>
      </c>
      <c r="G20" s="110">
        <f t="shared" si="4"/>
        <v>2209.8999999999996</v>
      </c>
      <c r="H20" s="110">
        <f t="shared" si="5"/>
        <v>2525.6000000000004</v>
      </c>
      <c r="I20" s="110">
        <f t="shared" si="6"/>
        <v>2841.3</v>
      </c>
      <c r="J20" s="244">
        <v>3157</v>
      </c>
      <c r="K20" s="110">
        <f t="shared" si="7"/>
        <v>3472.7000000000003</v>
      </c>
      <c r="L20" s="110">
        <f t="shared" si="8"/>
        <v>3788.3999999999996</v>
      </c>
      <c r="M20" s="110">
        <f t="shared" si="9"/>
        <v>4104.1000000000004</v>
      </c>
      <c r="N20" s="108">
        <f t="shared" si="10"/>
        <v>4419.7999999999993</v>
      </c>
      <c r="O20" s="108">
        <f t="shared" si="11"/>
        <v>4735.5</v>
      </c>
      <c r="P20" s="175">
        <v>180</v>
      </c>
      <c r="Q20" s="129">
        <v>180</v>
      </c>
      <c r="R20" s="11"/>
    </row>
    <row r="21" spans="1:18" ht="15.75" x14ac:dyDescent="0.25">
      <c r="A21" s="510"/>
      <c r="B21" s="130" t="s">
        <v>5</v>
      </c>
      <c r="C21" s="110">
        <f t="shared" si="12"/>
        <v>947.09999999999991</v>
      </c>
      <c r="D21" s="110">
        <f t="shared" si="1"/>
        <v>1262.8000000000002</v>
      </c>
      <c r="E21" s="110">
        <f t="shared" si="2"/>
        <v>1578.5</v>
      </c>
      <c r="F21" s="110">
        <f t="shared" si="3"/>
        <v>1894.1999999999998</v>
      </c>
      <c r="G21" s="110">
        <f t="shared" si="4"/>
        <v>2209.8999999999996</v>
      </c>
      <c r="H21" s="110">
        <f t="shared" si="5"/>
        <v>2525.6000000000004</v>
      </c>
      <c r="I21" s="110">
        <f t="shared" si="6"/>
        <v>2841.3</v>
      </c>
      <c r="J21" s="244">
        <v>3157</v>
      </c>
      <c r="K21" s="110">
        <f t="shared" si="7"/>
        <v>3472.7000000000003</v>
      </c>
      <c r="L21" s="110">
        <f t="shared" si="8"/>
        <v>3788.3999999999996</v>
      </c>
      <c r="M21" s="110">
        <f t="shared" si="9"/>
        <v>4104.1000000000004</v>
      </c>
      <c r="N21" s="108">
        <f t="shared" si="10"/>
        <v>4419.7999999999993</v>
      </c>
      <c r="O21" s="108">
        <f t="shared" si="11"/>
        <v>4735.5</v>
      </c>
      <c r="P21" s="176">
        <v>180</v>
      </c>
      <c r="Q21" s="131">
        <v>220</v>
      </c>
      <c r="R21" s="11"/>
    </row>
    <row r="22" spans="1:18" ht="15.75" x14ac:dyDescent="0.25">
      <c r="A22" s="510"/>
      <c r="B22" s="130" t="s">
        <v>147</v>
      </c>
      <c r="C22" s="110">
        <f t="shared" si="12"/>
        <v>947.09999999999991</v>
      </c>
      <c r="D22" s="110">
        <f t="shared" si="1"/>
        <v>1262.8000000000002</v>
      </c>
      <c r="E22" s="110">
        <f t="shared" si="2"/>
        <v>1578.5</v>
      </c>
      <c r="F22" s="110">
        <f t="shared" si="3"/>
        <v>1894.1999999999998</v>
      </c>
      <c r="G22" s="110">
        <f t="shared" si="4"/>
        <v>2209.8999999999996</v>
      </c>
      <c r="H22" s="110">
        <f t="shared" si="5"/>
        <v>2525.6000000000004</v>
      </c>
      <c r="I22" s="110">
        <f t="shared" si="6"/>
        <v>2841.3</v>
      </c>
      <c r="J22" s="244">
        <v>3157</v>
      </c>
      <c r="K22" s="110">
        <f t="shared" si="7"/>
        <v>3472.7000000000003</v>
      </c>
      <c r="L22" s="110">
        <f t="shared" si="8"/>
        <v>3788.3999999999996</v>
      </c>
      <c r="M22" s="110">
        <f t="shared" si="9"/>
        <v>4104.1000000000004</v>
      </c>
      <c r="N22" s="108">
        <f t="shared" si="10"/>
        <v>4419.7999999999993</v>
      </c>
      <c r="O22" s="108">
        <f t="shared" si="11"/>
        <v>4735.5</v>
      </c>
      <c r="P22" s="175">
        <v>178</v>
      </c>
      <c r="Q22" s="129">
        <v>180</v>
      </c>
      <c r="R22" s="11"/>
    </row>
    <row r="23" spans="1:18" ht="15.75" x14ac:dyDescent="0.25">
      <c r="A23" s="510"/>
      <c r="B23" s="130" t="s">
        <v>148</v>
      </c>
      <c r="C23" s="110">
        <f t="shared" si="12"/>
        <v>947.09999999999991</v>
      </c>
      <c r="D23" s="110">
        <f t="shared" si="1"/>
        <v>1262.8000000000002</v>
      </c>
      <c r="E23" s="110">
        <f t="shared" si="2"/>
        <v>1578.5</v>
      </c>
      <c r="F23" s="110">
        <f t="shared" si="3"/>
        <v>1894.1999999999998</v>
      </c>
      <c r="G23" s="110">
        <f t="shared" si="4"/>
        <v>2209.8999999999996</v>
      </c>
      <c r="H23" s="110">
        <f t="shared" si="5"/>
        <v>2525.6000000000004</v>
      </c>
      <c r="I23" s="110">
        <f t="shared" si="6"/>
        <v>2841.3</v>
      </c>
      <c r="J23" s="244">
        <v>3157</v>
      </c>
      <c r="K23" s="110">
        <f t="shared" si="7"/>
        <v>3472.7000000000003</v>
      </c>
      <c r="L23" s="110">
        <f t="shared" si="8"/>
        <v>3788.3999999999996</v>
      </c>
      <c r="M23" s="110">
        <f t="shared" si="9"/>
        <v>4104.1000000000004</v>
      </c>
      <c r="N23" s="108">
        <f t="shared" si="10"/>
        <v>4419.7999999999993</v>
      </c>
      <c r="O23" s="108">
        <f t="shared" si="11"/>
        <v>4735.5</v>
      </c>
      <c r="P23" s="175">
        <v>180</v>
      </c>
      <c r="Q23" s="129">
        <v>180</v>
      </c>
      <c r="R23" s="11"/>
    </row>
    <row r="24" spans="1:18" ht="15.75" x14ac:dyDescent="0.25">
      <c r="A24" s="510"/>
      <c r="B24" s="130" t="s">
        <v>149</v>
      </c>
      <c r="C24" s="110">
        <f t="shared" si="12"/>
        <v>947.09999999999991</v>
      </c>
      <c r="D24" s="110">
        <f t="shared" si="1"/>
        <v>1262.8000000000002</v>
      </c>
      <c r="E24" s="110">
        <f t="shared" si="2"/>
        <v>1578.5</v>
      </c>
      <c r="F24" s="110">
        <f t="shared" si="3"/>
        <v>1894.1999999999998</v>
      </c>
      <c r="G24" s="110">
        <f t="shared" si="4"/>
        <v>2209.8999999999996</v>
      </c>
      <c r="H24" s="110">
        <f t="shared" si="5"/>
        <v>2525.6000000000004</v>
      </c>
      <c r="I24" s="110">
        <f t="shared" si="6"/>
        <v>2841.3</v>
      </c>
      <c r="J24" s="244">
        <v>3157</v>
      </c>
      <c r="K24" s="110">
        <f t="shared" si="7"/>
        <v>3472.7000000000003</v>
      </c>
      <c r="L24" s="110">
        <f t="shared" si="8"/>
        <v>3788.3999999999996</v>
      </c>
      <c r="M24" s="110">
        <f t="shared" si="9"/>
        <v>4104.1000000000004</v>
      </c>
      <c r="N24" s="108">
        <f t="shared" si="10"/>
        <v>4419.7999999999993</v>
      </c>
      <c r="O24" s="108">
        <f t="shared" si="11"/>
        <v>4735.5</v>
      </c>
      <c r="P24" s="175">
        <v>180</v>
      </c>
      <c r="Q24" s="129">
        <v>180</v>
      </c>
      <c r="R24" s="11"/>
    </row>
    <row r="25" spans="1:18" ht="15.75" x14ac:dyDescent="0.25">
      <c r="A25" s="510"/>
      <c r="B25" s="130" t="s">
        <v>150</v>
      </c>
      <c r="C25" s="110">
        <f t="shared" si="12"/>
        <v>947.09999999999991</v>
      </c>
      <c r="D25" s="110">
        <f t="shared" si="1"/>
        <v>1262.8000000000002</v>
      </c>
      <c r="E25" s="110">
        <f t="shared" si="2"/>
        <v>1578.5</v>
      </c>
      <c r="F25" s="110">
        <f t="shared" si="3"/>
        <v>1894.1999999999998</v>
      </c>
      <c r="G25" s="110">
        <f t="shared" si="4"/>
        <v>2209.8999999999996</v>
      </c>
      <c r="H25" s="110">
        <f t="shared" si="5"/>
        <v>2525.6000000000004</v>
      </c>
      <c r="I25" s="110">
        <f t="shared" si="6"/>
        <v>2841.3</v>
      </c>
      <c r="J25" s="244">
        <v>3157</v>
      </c>
      <c r="K25" s="110">
        <f t="shared" si="7"/>
        <v>3472.7000000000003</v>
      </c>
      <c r="L25" s="110">
        <f t="shared" si="8"/>
        <v>3788.3999999999996</v>
      </c>
      <c r="M25" s="110">
        <f t="shared" si="9"/>
        <v>4104.1000000000004</v>
      </c>
      <c r="N25" s="108">
        <f t="shared" si="10"/>
        <v>4419.7999999999993</v>
      </c>
      <c r="O25" s="108">
        <f t="shared" si="11"/>
        <v>4735.5</v>
      </c>
      <c r="P25" s="175">
        <v>180</v>
      </c>
      <c r="Q25" s="129">
        <v>180</v>
      </c>
      <c r="R25" s="11"/>
    </row>
    <row r="26" spans="1:18" ht="15.75" x14ac:dyDescent="0.25">
      <c r="A26" s="510"/>
      <c r="B26" s="130" t="s">
        <v>151</v>
      </c>
      <c r="C26" s="110">
        <f t="shared" si="12"/>
        <v>947.09999999999991</v>
      </c>
      <c r="D26" s="110">
        <f t="shared" si="1"/>
        <v>1262.8000000000002</v>
      </c>
      <c r="E26" s="110">
        <f t="shared" si="2"/>
        <v>1578.5</v>
      </c>
      <c r="F26" s="110">
        <f t="shared" si="3"/>
        <v>1894.1999999999998</v>
      </c>
      <c r="G26" s="110">
        <f t="shared" si="4"/>
        <v>2209.8999999999996</v>
      </c>
      <c r="H26" s="110">
        <f t="shared" si="5"/>
        <v>2525.6000000000004</v>
      </c>
      <c r="I26" s="110">
        <f t="shared" si="6"/>
        <v>2841.3</v>
      </c>
      <c r="J26" s="244">
        <v>3157</v>
      </c>
      <c r="K26" s="110">
        <f t="shared" si="7"/>
        <v>3472.7000000000003</v>
      </c>
      <c r="L26" s="110">
        <f t="shared" si="8"/>
        <v>3788.3999999999996</v>
      </c>
      <c r="M26" s="110">
        <f t="shared" si="9"/>
        <v>4104.1000000000004</v>
      </c>
      <c r="N26" s="108">
        <f t="shared" si="10"/>
        <v>4419.7999999999993</v>
      </c>
      <c r="O26" s="108">
        <f t="shared" si="11"/>
        <v>4735.5</v>
      </c>
      <c r="P26" s="176">
        <v>180</v>
      </c>
      <c r="Q26" s="131">
        <v>180</v>
      </c>
      <c r="R26" s="11"/>
    </row>
    <row r="27" spans="1:18" ht="15.75" x14ac:dyDescent="0.25">
      <c r="A27" s="510"/>
      <c r="B27" s="124" t="s">
        <v>294</v>
      </c>
      <c r="C27" s="110">
        <f t="shared" si="12"/>
        <v>947.09999999999991</v>
      </c>
      <c r="D27" s="110">
        <f t="shared" si="1"/>
        <v>1262.8000000000002</v>
      </c>
      <c r="E27" s="110">
        <f t="shared" si="2"/>
        <v>1578.5</v>
      </c>
      <c r="F27" s="110">
        <f t="shared" si="3"/>
        <v>1894.1999999999998</v>
      </c>
      <c r="G27" s="110">
        <f t="shared" si="4"/>
        <v>2209.8999999999996</v>
      </c>
      <c r="H27" s="110">
        <f t="shared" si="5"/>
        <v>2525.6000000000004</v>
      </c>
      <c r="I27" s="110">
        <f t="shared" si="6"/>
        <v>2841.3</v>
      </c>
      <c r="J27" s="244">
        <v>3157</v>
      </c>
      <c r="K27" s="110">
        <f t="shared" si="7"/>
        <v>3472.7000000000003</v>
      </c>
      <c r="L27" s="110">
        <f t="shared" si="8"/>
        <v>3788.3999999999996</v>
      </c>
      <c r="M27" s="110">
        <f t="shared" si="9"/>
        <v>4104.1000000000004</v>
      </c>
      <c r="N27" s="108">
        <f t="shared" si="10"/>
        <v>4419.7999999999993</v>
      </c>
      <c r="O27" s="108">
        <f t="shared" si="11"/>
        <v>4735.5</v>
      </c>
      <c r="P27" s="176">
        <v>180</v>
      </c>
      <c r="Q27" s="131">
        <v>220</v>
      </c>
      <c r="R27" s="11"/>
    </row>
    <row r="28" spans="1:18" x14ac:dyDescent="0.25">
      <c r="A28" s="560"/>
      <c r="B28" s="545" t="s">
        <v>331</v>
      </c>
      <c r="C28" s="572">
        <f t="shared" si="12"/>
        <v>947.09999999999991</v>
      </c>
      <c r="D28" s="572">
        <f t="shared" si="1"/>
        <v>1262.8000000000002</v>
      </c>
      <c r="E28" s="572">
        <f t="shared" si="2"/>
        <v>1578.5</v>
      </c>
      <c r="F28" s="572">
        <f t="shared" si="3"/>
        <v>1894.1999999999998</v>
      </c>
      <c r="G28" s="572">
        <f t="shared" si="4"/>
        <v>2209.8999999999996</v>
      </c>
      <c r="H28" s="572">
        <f t="shared" si="5"/>
        <v>2525.6000000000004</v>
      </c>
      <c r="I28" s="572">
        <f t="shared" si="6"/>
        <v>2841.3</v>
      </c>
      <c r="J28" s="572">
        <v>3157</v>
      </c>
      <c r="K28" s="572">
        <f t="shared" si="7"/>
        <v>3472.7000000000003</v>
      </c>
      <c r="L28" s="572">
        <f t="shared" si="8"/>
        <v>3788.3999999999996</v>
      </c>
      <c r="M28" s="572">
        <f t="shared" si="9"/>
        <v>4104.1000000000004</v>
      </c>
      <c r="N28" s="572">
        <f t="shared" si="10"/>
        <v>4419.7999999999993</v>
      </c>
      <c r="O28" s="582">
        <f t="shared" si="11"/>
        <v>4735.5</v>
      </c>
      <c r="P28" s="571">
        <v>180</v>
      </c>
      <c r="Q28" s="578">
        <v>215</v>
      </c>
      <c r="R28" s="11"/>
    </row>
    <row r="29" spans="1:18" x14ac:dyDescent="0.25">
      <c r="A29" s="560"/>
      <c r="B29" s="546"/>
      <c r="C29" s="573"/>
      <c r="D29" s="573"/>
      <c r="E29" s="573"/>
      <c r="F29" s="573"/>
      <c r="G29" s="573"/>
      <c r="H29" s="573"/>
      <c r="I29" s="573"/>
      <c r="J29" s="573"/>
      <c r="K29" s="573"/>
      <c r="L29" s="573"/>
      <c r="M29" s="573"/>
      <c r="N29" s="573"/>
      <c r="O29" s="583"/>
      <c r="P29" s="510"/>
      <c r="Q29" s="579">
        <v>220</v>
      </c>
      <c r="R29" s="11"/>
    </row>
    <row r="30" spans="1:18" ht="31.5" x14ac:dyDescent="0.25">
      <c r="A30" s="510"/>
      <c r="B30" s="125" t="s">
        <v>152</v>
      </c>
      <c r="C30" s="110">
        <f t="shared" si="12"/>
        <v>757.5</v>
      </c>
      <c r="D30" s="110">
        <f t="shared" si="1"/>
        <v>1010</v>
      </c>
      <c r="E30" s="110">
        <f t="shared" si="2"/>
        <v>1262.5</v>
      </c>
      <c r="F30" s="110">
        <f t="shared" si="3"/>
        <v>1515</v>
      </c>
      <c r="G30" s="110">
        <f t="shared" si="4"/>
        <v>1767.5</v>
      </c>
      <c r="H30" s="110">
        <f t="shared" si="5"/>
        <v>2020</v>
      </c>
      <c r="I30" s="110">
        <f t="shared" si="6"/>
        <v>2272.5</v>
      </c>
      <c r="J30" s="244">
        <v>2525</v>
      </c>
      <c r="K30" s="110">
        <f t="shared" si="7"/>
        <v>2777.5</v>
      </c>
      <c r="L30" s="67">
        <f t="shared" si="8"/>
        <v>3030</v>
      </c>
      <c r="M30" s="67">
        <f t="shared" si="9"/>
        <v>3282.5</v>
      </c>
      <c r="N30" s="71">
        <f t="shared" si="10"/>
        <v>3535</v>
      </c>
      <c r="O30" s="71">
        <f t="shared" si="11"/>
        <v>3787.5</v>
      </c>
      <c r="P30" s="175" t="s">
        <v>298</v>
      </c>
      <c r="Q30" s="129">
        <v>150</v>
      </c>
      <c r="R30" s="11"/>
    </row>
    <row r="31" spans="1:18" ht="32.25" thickBot="1" x14ac:dyDescent="0.3">
      <c r="A31" s="511"/>
      <c r="B31" s="137" t="s">
        <v>153</v>
      </c>
      <c r="C31" s="117">
        <f t="shared" si="12"/>
        <v>757.5</v>
      </c>
      <c r="D31" s="117">
        <f>J31*0.4</f>
        <v>1010</v>
      </c>
      <c r="E31" s="117">
        <f>J31*0.5</f>
        <v>1262.5</v>
      </c>
      <c r="F31" s="117">
        <f>J31*0.6</f>
        <v>1515</v>
      </c>
      <c r="G31" s="117">
        <f>J31*0.7</f>
        <v>1767.5</v>
      </c>
      <c r="H31" s="117">
        <f>J31*0.8</f>
        <v>2020</v>
      </c>
      <c r="I31" s="117">
        <v>1170</v>
      </c>
      <c r="J31" s="117">
        <v>2525</v>
      </c>
      <c r="K31" s="117">
        <f>J31*1.1</f>
        <v>2777.5</v>
      </c>
      <c r="L31" s="117">
        <f>J31*1.2</f>
        <v>3030</v>
      </c>
      <c r="M31" s="117">
        <f>J31*1.3</f>
        <v>3282.5</v>
      </c>
      <c r="N31" s="123">
        <f>J31*1.4</f>
        <v>3535</v>
      </c>
      <c r="O31" s="123">
        <f>J31*1.5</f>
        <v>3787.5</v>
      </c>
      <c r="P31" s="178" t="s">
        <v>298</v>
      </c>
      <c r="Q31" s="135">
        <v>150</v>
      </c>
      <c r="R31" s="11"/>
    </row>
    <row r="32" spans="1:18" ht="15.75" x14ac:dyDescent="0.25">
      <c r="A32" s="547">
        <v>3</v>
      </c>
      <c r="B32" s="136" t="s">
        <v>6</v>
      </c>
      <c r="C32" s="120">
        <f t="shared" si="12"/>
        <v>1004.0999999999999</v>
      </c>
      <c r="D32" s="120">
        <f t="shared" si="1"/>
        <v>1338.8000000000002</v>
      </c>
      <c r="E32" s="120">
        <f t="shared" si="2"/>
        <v>1673.5</v>
      </c>
      <c r="F32" s="120">
        <f t="shared" si="3"/>
        <v>2008.1999999999998</v>
      </c>
      <c r="G32" s="120">
        <f t="shared" si="4"/>
        <v>2342.8999999999996</v>
      </c>
      <c r="H32" s="120">
        <f t="shared" si="5"/>
        <v>2677.6000000000004</v>
      </c>
      <c r="I32" s="120">
        <f t="shared" si="6"/>
        <v>3012.3</v>
      </c>
      <c r="J32" s="120">
        <v>3347</v>
      </c>
      <c r="K32" s="120">
        <f t="shared" si="7"/>
        <v>3681.7000000000003</v>
      </c>
      <c r="L32" s="120">
        <f t="shared" si="8"/>
        <v>4016.3999999999996</v>
      </c>
      <c r="M32" s="120">
        <f t="shared" si="9"/>
        <v>4351.1000000000004</v>
      </c>
      <c r="N32" s="121">
        <f t="shared" si="10"/>
        <v>4685.7999999999993</v>
      </c>
      <c r="O32" s="121">
        <f t="shared" si="11"/>
        <v>5020.5</v>
      </c>
      <c r="P32" s="179">
        <v>180</v>
      </c>
      <c r="Q32" s="128">
        <v>180</v>
      </c>
      <c r="R32" s="11"/>
    </row>
    <row r="33" spans="1:18" ht="31.5" x14ac:dyDescent="0.25">
      <c r="A33" s="548"/>
      <c r="B33" s="130" t="s">
        <v>300</v>
      </c>
      <c r="C33" s="110">
        <f t="shared" si="12"/>
        <v>1004.0999999999999</v>
      </c>
      <c r="D33" s="110">
        <f t="shared" si="1"/>
        <v>1338.8000000000002</v>
      </c>
      <c r="E33" s="110">
        <f t="shared" si="2"/>
        <v>1673.5</v>
      </c>
      <c r="F33" s="110">
        <f t="shared" si="3"/>
        <v>2008.1999999999998</v>
      </c>
      <c r="G33" s="110">
        <f t="shared" si="4"/>
        <v>2342.8999999999996</v>
      </c>
      <c r="H33" s="110">
        <f t="shared" si="5"/>
        <v>2677.6000000000004</v>
      </c>
      <c r="I33" s="110">
        <f t="shared" si="6"/>
        <v>3012.3</v>
      </c>
      <c r="J33" s="244">
        <v>3347</v>
      </c>
      <c r="K33" s="110">
        <f t="shared" si="7"/>
        <v>3681.7000000000003</v>
      </c>
      <c r="L33" s="110">
        <f t="shared" si="8"/>
        <v>4016.3999999999996</v>
      </c>
      <c r="M33" s="110">
        <f t="shared" si="9"/>
        <v>4351.1000000000004</v>
      </c>
      <c r="N33" s="108">
        <f t="shared" si="10"/>
        <v>4685.7999999999993</v>
      </c>
      <c r="O33" s="108">
        <f t="shared" si="11"/>
        <v>5020.5</v>
      </c>
      <c r="P33" s="180">
        <v>190</v>
      </c>
      <c r="Q33" s="129">
        <v>190</v>
      </c>
      <c r="R33" s="11"/>
    </row>
    <row r="34" spans="1:18" ht="30.75" x14ac:dyDescent="0.25">
      <c r="A34" s="548"/>
      <c r="B34" s="130" t="s">
        <v>301</v>
      </c>
      <c r="C34" s="110">
        <f t="shared" si="12"/>
        <v>1004.0999999999999</v>
      </c>
      <c r="D34" s="110">
        <f t="shared" si="1"/>
        <v>1338.8000000000002</v>
      </c>
      <c r="E34" s="110">
        <f t="shared" si="2"/>
        <v>1673.5</v>
      </c>
      <c r="F34" s="110">
        <f t="shared" si="3"/>
        <v>2008.1999999999998</v>
      </c>
      <c r="G34" s="110">
        <f t="shared" si="4"/>
        <v>2342.8999999999996</v>
      </c>
      <c r="H34" s="110">
        <f t="shared" si="5"/>
        <v>2677.6000000000004</v>
      </c>
      <c r="I34" s="110">
        <f t="shared" si="6"/>
        <v>3012.3</v>
      </c>
      <c r="J34" s="244">
        <v>3347</v>
      </c>
      <c r="K34" s="110">
        <f t="shared" si="7"/>
        <v>3681.7000000000003</v>
      </c>
      <c r="L34" s="110">
        <f t="shared" si="8"/>
        <v>4016.3999999999996</v>
      </c>
      <c r="M34" s="110">
        <f t="shared" si="9"/>
        <v>4351.1000000000004</v>
      </c>
      <c r="N34" s="108">
        <f t="shared" si="10"/>
        <v>4685.7999999999993</v>
      </c>
      <c r="O34" s="108">
        <f t="shared" si="11"/>
        <v>5020.5</v>
      </c>
      <c r="P34" s="176">
        <v>150</v>
      </c>
      <c r="Q34" s="131" t="s">
        <v>298</v>
      </c>
      <c r="R34" s="11"/>
    </row>
    <row r="35" spans="1:18" ht="15.75" x14ac:dyDescent="0.25">
      <c r="A35" s="548"/>
      <c r="B35" s="130" t="s">
        <v>302</v>
      </c>
      <c r="C35" s="110">
        <f t="shared" si="12"/>
        <v>1004.0999999999999</v>
      </c>
      <c r="D35" s="110">
        <f t="shared" si="1"/>
        <v>1338.8000000000002</v>
      </c>
      <c r="E35" s="110">
        <f t="shared" si="2"/>
        <v>1673.5</v>
      </c>
      <c r="F35" s="110">
        <f t="shared" si="3"/>
        <v>2008.1999999999998</v>
      </c>
      <c r="G35" s="110">
        <f t="shared" si="4"/>
        <v>2342.8999999999996</v>
      </c>
      <c r="H35" s="110">
        <f t="shared" si="5"/>
        <v>2677.6000000000004</v>
      </c>
      <c r="I35" s="110">
        <f t="shared" si="6"/>
        <v>3012.3</v>
      </c>
      <c r="J35" s="244">
        <v>3347</v>
      </c>
      <c r="K35" s="110">
        <f t="shared" si="7"/>
        <v>3681.7000000000003</v>
      </c>
      <c r="L35" s="110">
        <f t="shared" si="8"/>
        <v>4016.3999999999996</v>
      </c>
      <c r="M35" s="110">
        <f t="shared" si="9"/>
        <v>4351.1000000000004</v>
      </c>
      <c r="N35" s="108">
        <f t="shared" si="10"/>
        <v>4685.7999999999993</v>
      </c>
      <c r="O35" s="108">
        <f t="shared" si="11"/>
        <v>5020.5</v>
      </c>
      <c r="P35" s="176">
        <v>180</v>
      </c>
      <c r="Q35" s="131">
        <v>180</v>
      </c>
      <c r="R35" s="11"/>
    </row>
    <row r="36" spans="1:18" ht="31.5" x14ac:dyDescent="0.25">
      <c r="A36" s="548"/>
      <c r="B36" s="130" t="s">
        <v>305</v>
      </c>
      <c r="C36" s="110">
        <f t="shared" si="12"/>
        <v>803.1</v>
      </c>
      <c r="D36" s="110">
        <f t="shared" si="1"/>
        <v>1070.8</v>
      </c>
      <c r="E36" s="110">
        <f t="shared" si="2"/>
        <v>1338.5</v>
      </c>
      <c r="F36" s="110">
        <f t="shared" si="3"/>
        <v>1606.2</v>
      </c>
      <c r="G36" s="110">
        <f t="shared" si="4"/>
        <v>1873.8999999999999</v>
      </c>
      <c r="H36" s="110">
        <f t="shared" si="5"/>
        <v>2141.6</v>
      </c>
      <c r="I36" s="110">
        <f t="shared" si="6"/>
        <v>2409.3000000000002</v>
      </c>
      <c r="J36" s="244">
        <v>2677</v>
      </c>
      <c r="K36" s="110">
        <f t="shared" si="7"/>
        <v>2944.7000000000003</v>
      </c>
      <c r="L36" s="110">
        <f t="shared" si="8"/>
        <v>3212.4</v>
      </c>
      <c r="M36" s="110">
        <f t="shared" si="9"/>
        <v>3480.1</v>
      </c>
      <c r="N36" s="108">
        <f t="shared" si="10"/>
        <v>3747.7999999999997</v>
      </c>
      <c r="O36" s="108">
        <f t="shared" si="11"/>
        <v>4015.5</v>
      </c>
      <c r="P36" s="180" t="s">
        <v>298</v>
      </c>
      <c r="Q36" s="129">
        <v>220</v>
      </c>
      <c r="R36" s="69"/>
    </row>
    <row r="37" spans="1:18" ht="31.5" x14ac:dyDescent="0.25">
      <c r="A37" s="548"/>
      <c r="B37" s="130" t="s">
        <v>306</v>
      </c>
      <c r="C37" s="110">
        <f t="shared" si="12"/>
        <v>803.1</v>
      </c>
      <c r="D37" s="110">
        <f t="shared" si="1"/>
        <v>1070.8</v>
      </c>
      <c r="E37" s="110">
        <f t="shared" si="2"/>
        <v>1338.5</v>
      </c>
      <c r="F37" s="110">
        <f t="shared" si="3"/>
        <v>1606.2</v>
      </c>
      <c r="G37" s="110">
        <f t="shared" si="4"/>
        <v>1873.8999999999999</v>
      </c>
      <c r="H37" s="110">
        <f t="shared" si="5"/>
        <v>2141.6</v>
      </c>
      <c r="I37" s="110">
        <f t="shared" si="6"/>
        <v>2409.3000000000002</v>
      </c>
      <c r="J37" s="244">
        <v>2677</v>
      </c>
      <c r="K37" s="110">
        <f t="shared" si="7"/>
        <v>2944.7000000000003</v>
      </c>
      <c r="L37" s="110">
        <f t="shared" si="8"/>
        <v>3212.4</v>
      </c>
      <c r="M37" s="110">
        <f t="shared" si="9"/>
        <v>3480.1</v>
      </c>
      <c r="N37" s="108">
        <f t="shared" si="10"/>
        <v>3747.7999999999997</v>
      </c>
      <c r="O37" s="108">
        <f t="shared" si="11"/>
        <v>4015.5</v>
      </c>
      <c r="P37" s="180" t="s">
        <v>298</v>
      </c>
      <c r="Q37" s="129">
        <v>220</v>
      </c>
      <c r="R37" s="11"/>
    </row>
    <row r="38" spans="1:18" ht="31.5" x14ac:dyDescent="0.25">
      <c r="A38" s="548"/>
      <c r="B38" s="130" t="s">
        <v>308</v>
      </c>
      <c r="C38" s="110">
        <f t="shared" si="12"/>
        <v>1004.0999999999999</v>
      </c>
      <c r="D38" s="110">
        <f t="shared" si="1"/>
        <v>1338.8000000000002</v>
      </c>
      <c r="E38" s="110">
        <f t="shared" si="2"/>
        <v>1673.5</v>
      </c>
      <c r="F38" s="110">
        <f t="shared" si="3"/>
        <v>2008.1999999999998</v>
      </c>
      <c r="G38" s="110">
        <f t="shared" si="4"/>
        <v>2342.8999999999996</v>
      </c>
      <c r="H38" s="110">
        <f t="shared" si="5"/>
        <v>2677.6000000000004</v>
      </c>
      <c r="I38" s="110">
        <f t="shared" si="6"/>
        <v>3012.3</v>
      </c>
      <c r="J38" s="244">
        <v>3347</v>
      </c>
      <c r="K38" s="110">
        <f t="shared" si="7"/>
        <v>3681.7000000000003</v>
      </c>
      <c r="L38" s="110">
        <f t="shared" si="8"/>
        <v>4016.3999999999996</v>
      </c>
      <c r="M38" s="110">
        <f t="shared" si="9"/>
        <v>4351.1000000000004</v>
      </c>
      <c r="N38" s="108">
        <f t="shared" si="10"/>
        <v>4685.7999999999993</v>
      </c>
      <c r="O38" s="108">
        <f t="shared" si="11"/>
        <v>5020.5</v>
      </c>
      <c r="P38" s="180">
        <v>190</v>
      </c>
      <c r="Q38" s="129" t="s">
        <v>298</v>
      </c>
      <c r="R38" s="11"/>
    </row>
    <row r="39" spans="1:18" ht="15.75" x14ac:dyDescent="0.25">
      <c r="A39" s="548"/>
      <c r="B39" s="130" t="s">
        <v>303</v>
      </c>
      <c r="C39" s="110">
        <f t="shared" si="12"/>
        <v>1004.0999999999999</v>
      </c>
      <c r="D39" s="110">
        <f t="shared" si="1"/>
        <v>1338.8000000000002</v>
      </c>
      <c r="E39" s="110">
        <f t="shared" si="2"/>
        <v>1673.5</v>
      </c>
      <c r="F39" s="110">
        <f t="shared" si="3"/>
        <v>2008.1999999999998</v>
      </c>
      <c r="G39" s="110">
        <f t="shared" si="4"/>
        <v>2342.8999999999996</v>
      </c>
      <c r="H39" s="110">
        <f t="shared" si="5"/>
        <v>2677.6000000000004</v>
      </c>
      <c r="I39" s="110">
        <f t="shared" si="6"/>
        <v>3012.3</v>
      </c>
      <c r="J39" s="244">
        <v>3347</v>
      </c>
      <c r="K39" s="110">
        <f t="shared" si="7"/>
        <v>3681.7000000000003</v>
      </c>
      <c r="L39" s="110">
        <f t="shared" si="8"/>
        <v>4016.3999999999996</v>
      </c>
      <c r="M39" s="110">
        <f t="shared" si="9"/>
        <v>4351.1000000000004</v>
      </c>
      <c r="N39" s="108">
        <f t="shared" si="10"/>
        <v>4685.7999999999993</v>
      </c>
      <c r="O39" s="108">
        <f t="shared" si="11"/>
        <v>5020.5</v>
      </c>
      <c r="P39" s="180">
        <v>190</v>
      </c>
      <c r="Q39" s="129">
        <v>220</v>
      </c>
      <c r="R39" s="11"/>
    </row>
    <row r="40" spans="1:18" ht="15.75" x14ac:dyDescent="0.25">
      <c r="A40" s="548"/>
      <c r="B40" s="130" t="s">
        <v>304</v>
      </c>
      <c r="C40" s="110">
        <f t="shared" si="12"/>
        <v>1004.0999999999999</v>
      </c>
      <c r="D40" s="110">
        <f t="shared" si="1"/>
        <v>1338.8000000000002</v>
      </c>
      <c r="E40" s="110">
        <f t="shared" si="2"/>
        <v>1673.5</v>
      </c>
      <c r="F40" s="110">
        <f t="shared" si="3"/>
        <v>2008.1999999999998</v>
      </c>
      <c r="G40" s="110">
        <f t="shared" si="4"/>
        <v>2342.8999999999996</v>
      </c>
      <c r="H40" s="110">
        <f t="shared" si="5"/>
        <v>2677.6000000000004</v>
      </c>
      <c r="I40" s="110">
        <f>J40*0.9</f>
        <v>3012.3</v>
      </c>
      <c r="J40" s="244">
        <v>3347</v>
      </c>
      <c r="K40" s="110">
        <f t="shared" si="7"/>
        <v>3681.7000000000003</v>
      </c>
      <c r="L40" s="110">
        <f t="shared" si="8"/>
        <v>4016.3999999999996</v>
      </c>
      <c r="M40" s="110">
        <f t="shared" si="9"/>
        <v>4351.1000000000004</v>
      </c>
      <c r="N40" s="108">
        <f t="shared" si="10"/>
        <v>4685.7999999999993</v>
      </c>
      <c r="O40" s="108">
        <f t="shared" si="11"/>
        <v>5020.5</v>
      </c>
      <c r="P40" s="176">
        <v>170</v>
      </c>
      <c r="Q40" s="131">
        <v>180</v>
      </c>
      <c r="R40" s="11"/>
    </row>
    <row r="41" spans="1:18" ht="31.5" x14ac:dyDescent="0.25">
      <c r="A41" s="548"/>
      <c r="B41" s="130" t="s">
        <v>307</v>
      </c>
      <c r="C41" s="110">
        <f t="shared" si="12"/>
        <v>1004.0999999999999</v>
      </c>
      <c r="D41" s="110">
        <f t="shared" si="1"/>
        <v>1338.8000000000002</v>
      </c>
      <c r="E41" s="110">
        <f t="shared" si="2"/>
        <v>1673.5</v>
      </c>
      <c r="F41" s="110">
        <f t="shared" si="3"/>
        <v>2008.1999999999998</v>
      </c>
      <c r="G41" s="110">
        <f t="shared" si="4"/>
        <v>2342.8999999999996</v>
      </c>
      <c r="H41" s="110">
        <f t="shared" si="5"/>
        <v>2677.6000000000004</v>
      </c>
      <c r="I41" s="110">
        <f>J41*0.9</f>
        <v>3012.3</v>
      </c>
      <c r="J41" s="244">
        <v>3347</v>
      </c>
      <c r="K41" s="110">
        <f t="shared" si="7"/>
        <v>3681.7000000000003</v>
      </c>
      <c r="L41" s="110">
        <f t="shared" si="8"/>
        <v>4016.3999999999996</v>
      </c>
      <c r="M41" s="110">
        <f t="shared" si="9"/>
        <v>4351.1000000000004</v>
      </c>
      <c r="N41" s="108">
        <f t="shared" si="10"/>
        <v>4685.7999999999993</v>
      </c>
      <c r="O41" s="108">
        <f t="shared" si="11"/>
        <v>5020.5</v>
      </c>
      <c r="P41" s="180">
        <v>180</v>
      </c>
      <c r="Q41" s="132" t="s">
        <v>298</v>
      </c>
      <c r="R41" s="11"/>
    </row>
    <row r="42" spans="1:18" ht="16.5" thickBot="1" x14ac:dyDescent="0.3">
      <c r="A42" s="548"/>
      <c r="B42" s="137" t="s">
        <v>154</v>
      </c>
      <c r="C42" s="117">
        <f t="shared" si="12"/>
        <v>1004.0999999999999</v>
      </c>
      <c r="D42" s="117">
        <f t="shared" si="1"/>
        <v>1338.8000000000002</v>
      </c>
      <c r="E42" s="117">
        <f t="shared" si="2"/>
        <v>1673.5</v>
      </c>
      <c r="F42" s="117">
        <f t="shared" si="3"/>
        <v>2008.1999999999998</v>
      </c>
      <c r="G42" s="117">
        <f t="shared" si="4"/>
        <v>2342.8999999999996</v>
      </c>
      <c r="H42" s="117">
        <f t="shared" si="5"/>
        <v>2677.6000000000004</v>
      </c>
      <c r="I42" s="117">
        <f>J42*0.9</f>
        <v>3012.3</v>
      </c>
      <c r="J42" s="244">
        <v>3347</v>
      </c>
      <c r="K42" s="117">
        <f t="shared" si="7"/>
        <v>3681.7000000000003</v>
      </c>
      <c r="L42" s="117">
        <f t="shared" si="8"/>
        <v>4016.3999999999996</v>
      </c>
      <c r="M42" s="117">
        <f t="shared" si="9"/>
        <v>4351.1000000000004</v>
      </c>
      <c r="N42" s="123">
        <f t="shared" si="10"/>
        <v>4685.7999999999993</v>
      </c>
      <c r="O42" s="123">
        <f t="shared" si="11"/>
        <v>5020.5</v>
      </c>
      <c r="P42" s="178">
        <v>180</v>
      </c>
      <c r="Q42" s="135">
        <v>180</v>
      </c>
      <c r="R42" s="11"/>
    </row>
    <row r="43" spans="1:18" ht="16.5" thickBot="1" x14ac:dyDescent="0.3">
      <c r="A43" s="548"/>
      <c r="B43" s="483" t="s">
        <v>512</v>
      </c>
      <c r="C43" s="117">
        <f t="shared" ref="C43:C65" si="13">J43*0.3</f>
        <v>1004.0999999999999</v>
      </c>
      <c r="D43" s="117">
        <f t="shared" ref="D43:D65" si="14">J43*0.4</f>
        <v>1338.8000000000002</v>
      </c>
      <c r="E43" s="117">
        <f t="shared" ref="E43:E65" si="15">J43*0.5</f>
        <v>1673.5</v>
      </c>
      <c r="F43" s="117">
        <f t="shared" ref="F43:F65" si="16">J43*0.6</f>
        <v>2008.1999999999998</v>
      </c>
      <c r="G43" s="117">
        <f t="shared" ref="G43:G65" si="17">J43*0.7</f>
        <v>2342.8999999999996</v>
      </c>
      <c r="H43" s="117">
        <f t="shared" ref="H43:H65" si="18">J43*0.8</f>
        <v>2677.6000000000004</v>
      </c>
      <c r="I43" s="117">
        <f t="shared" ref="I43:I65" si="19">J43*0.9</f>
        <v>3012.3</v>
      </c>
      <c r="J43" s="244">
        <v>3347</v>
      </c>
      <c r="K43" s="117">
        <f t="shared" ref="K43:K65" si="20">J43*1.1</f>
        <v>3681.7000000000003</v>
      </c>
      <c r="L43" s="117">
        <f t="shared" ref="L43:L65" si="21">J43*1.2</f>
        <v>4016.3999999999996</v>
      </c>
      <c r="M43" s="117">
        <f t="shared" ref="M43:M65" si="22">J43*1.3</f>
        <v>4351.1000000000004</v>
      </c>
      <c r="N43" s="123">
        <f t="shared" ref="N43:N65" si="23">J43*1.4</f>
        <v>4685.7999999999993</v>
      </c>
      <c r="O43" s="123">
        <f t="shared" ref="O43:O65" si="24">J43*1.5</f>
        <v>5020.5</v>
      </c>
      <c r="P43" s="178">
        <v>180</v>
      </c>
      <c r="Q43" s="135">
        <v>180</v>
      </c>
      <c r="R43" s="11"/>
    </row>
    <row r="44" spans="1:18" ht="16.5" thickBot="1" x14ac:dyDescent="0.3">
      <c r="A44" s="548"/>
      <c r="B44" s="483" t="s">
        <v>513</v>
      </c>
      <c r="C44" s="117">
        <f t="shared" si="13"/>
        <v>1004.0999999999999</v>
      </c>
      <c r="D44" s="117">
        <f t="shared" si="14"/>
        <v>1338.8000000000002</v>
      </c>
      <c r="E44" s="117">
        <f t="shared" si="15"/>
        <v>1673.5</v>
      </c>
      <c r="F44" s="117">
        <f t="shared" si="16"/>
        <v>2008.1999999999998</v>
      </c>
      <c r="G44" s="117">
        <f t="shared" si="17"/>
        <v>2342.8999999999996</v>
      </c>
      <c r="H44" s="117">
        <f t="shared" si="18"/>
        <v>2677.6000000000004</v>
      </c>
      <c r="I44" s="117">
        <f t="shared" si="19"/>
        <v>3012.3</v>
      </c>
      <c r="J44" s="244">
        <v>3347</v>
      </c>
      <c r="K44" s="117">
        <f t="shared" si="20"/>
        <v>3681.7000000000003</v>
      </c>
      <c r="L44" s="117">
        <f t="shared" si="21"/>
        <v>4016.3999999999996</v>
      </c>
      <c r="M44" s="117">
        <f t="shared" si="22"/>
        <v>4351.1000000000004</v>
      </c>
      <c r="N44" s="123">
        <f t="shared" si="23"/>
        <v>4685.7999999999993</v>
      </c>
      <c r="O44" s="123">
        <f t="shared" si="24"/>
        <v>5020.5</v>
      </c>
      <c r="P44" s="178">
        <v>180</v>
      </c>
      <c r="Q44" s="135">
        <v>180</v>
      </c>
      <c r="R44" s="11"/>
    </row>
    <row r="45" spans="1:18" ht="16.5" thickBot="1" x14ac:dyDescent="0.3">
      <c r="A45" s="548"/>
      <c r="B45" s="483" t="s">
        <v>514</v>
      </c>
      <c r="C45" s="117">
        <f t="shared" si="13"/>
        <v>1004.0999999999999</v>
      </c>
      <c r="D45" s="117">
        <f t="shared" si="14"/>
        <v>1338.8000000000002</v>
      </c>
      <c r="E45" s="117">
        <f t="shared" si="15"/>
        <v>1673.5</v>
      </c>
      <c r="F45" s="117">
        <f t="shared" si="16"/>
        <v>2008.1999999999998</v>
      </c>
      <c r="G45" s="117">
        <f t="shared" si="17"/>
        <v>2342.8999999999996</v>
      </c>
      <c r="H45" s="117">
        <f t="shared" si="18"/>
        <v>2677.6000000000004</v>
      </c>
      <c r="I45" s="117">
        <f t="shared" si="19"/>
        <v>3012.3</v>
      </c>
      <c r="J45" s="244">
        <v>3347</v>
      </c>
      <c r="K45" s="117">
        <f t="shared" si="20"/>
        <v>3681.7000000000003</v>
      </c>
      <c r="L45" s="117">
        <f t="shared" si="21"/>
        <v>4016.3999999999996</v>
      </c>
      <c r="M45" s="117">
        <f t="shared" si="22"/>
        <v>4351.1000000000004</v>
      </c>
      <c r="N45" s="123">
        <f t="shared" si="23"/>
        <v>4685.7999999999993</v>
      </c>
      <c r="O45" s="123">
        <f t="shared" si="24"/>
        <v>5020.5</v>
      </c>
      <c r="P45" s="178">
        <v>180</v>
      </c>
      <c r="Q45" s="135">
        <v>180</v>
      </c>
      <c r="R45" s="11"/>
    </row>
    <row r="46" spans="1:18" ht="16.5" thickBot="1" x14ac:dyDescent="0.3">
      <c r="A46" s="548"/>
      <c r="B46" s="483" t="s">
        <v>499</v>
      </c>
      <c r="C46" s="117">
        <f t="shared" si="13"/>
        <v>1004.0999999999999</v>
      </c>
      <c r="D46" s="117">
        <f t="shared" si="14"/>
        <v>1338.8000000000002</v>
      </c>
      <c r="E46" s="117">
        <f t="shared" si="15"/>
        <v>1673.5</v>
      </c>
      <c r="F46" s="117">
        <f t="shared" si="16"/>
        <v>2008.1999999999998</v>
      </c>
      <c r="G46" s="117">
        <f t="shared" si="17"/>
        <v>2342.8999999999996</v>
      </c>
      <c r="H46" s="117">
        <f t="shared" si="18"/>
        <v>2677.6000000000004</v>
      </c>
      <c r="I46" s="117">
        <f t="shared" si="19"/>
        <v>3012.3</v>
      </c>
      <c r="J46" s="244">
        <v>3347</v>
      </c>
      <c r="K46" s="117">
        <f t="shared" si="20"/>
        <v>3681.7000000000003</v>
      </c>
      <c r="L46" s="117">
        <f t="shared" si="21"/>
        <v>4016.3999999999996</v>
      </c>
      <c r="M46" s="117">
        <f t="shared" si="22"/>
        <v>4351.1000000000004</v>
      </c>
      <c r="N46" s="123">
        <f t="shared" si="23"/>
        <v>4685.7999999999993</v>
      </c>
      <c r="O46" s="123">
        <f t="shared" si="24"/>
        <v>5020.5</v>
      </c>
      <c r="P46" s="178">
        <v>180</v>
      </c>
      <c r="Q46" s="135">
        <v>180</v>
      </c>
      <c r="R46" s="11"/>
    </row>
    <row r="47" spans="1:18" ht="16.5" thickBot="1" x14ac:dyDescent="0.3">
      <c r="A47" s="548"/>
      <c r="B47" s="483" t="s">
        <v>500</v>
      </c>
      <c r="C47" s="117">
        <f t="shared" si="13"/>
        <v>1004.0999999999999</v>
      </c>
      <c r="D47" s="117">
        <f t="shared" si="14"/>
        <v>1338.8000000000002</v>
      </c>
      <c r="E47" s="117">
        <f t="shared" si="15"/>
        <v>1673.5</v>
      </c>
      <c r="F47" s="117">
        <f t="shared" si="16"/>
        <v>2008.1999999999998</v>
      </c>
      <c r="G47" s="117">
        <f t="shared" si="17"/>
        <v>2342.8999999999996</v>
      </c>
      <c r="H47" s="117">
        <f t="shared" si="18"/>
        <v>2677.6000000000004</v>
      </c>
      <c r="I47" s="117">
        <f t="shared" si="19"/>
        <v>3012.3</v>
      </c>
      <c r="J47" s="244">
        <v>3347</v>
      </c>
      <c r="K47" s="117">
        <f t="shared" si="20"/>
        <v>3681.7000000000003</v>
      </c>
      <c r="L47" s="117">
        <f t="shared" si="21"/>
        <v>4016.3999999999996</v>
      </c>
      <c r="M47" s="117">
        <f t="shared" si="22"/>
        <v>4351.1000000000004</v>
      </c>
      <c r="N47" s="123">
        <f t="shared" si="23"/>
        <v>4685.7999999999993</v>
      </c>
      <c r="O47" s="123">
        <f t="shared" si="24"/>
        <v>5020.5</v>
      </c>
      <c r="P47" s="178">
        <v>180</v>
      </c>
      <c r="Q47" s="135">
        <v>180</v>
      </c>
      <c r="R47" s="11"/>
    </row>
    <row r="48" spans="1:18" ht="16.5" thickBot="1" x14ac:dyDescent="0.3">
      <c r="A48" s="548"/>
      <c r="B48" s="483" t="s">
        <v>501</v>
      </c>
      <c r="C48" s="117">
        <f t="shared" si="13"/>
        <v>1004.0999999999999</v>
      </c>
      <c r="D48" s="117">
        <f t="shared" si="14"/>
        <v>1338.8000000000002</v>
      </c>
      <c r="E48" s="117">
        <f t="shared" si="15"/>
        <v>1673.5</v>
      </c>
      <c r="F48" s="117">
        <f t="shared" si="16"/>
        <v>2008.1999999999998</v>
      </c>
      <c r="G48" s="117">
        <f t="shared" si="17"/>
        <v>2342.8999999999996</v>
      </c>
      <c r="H48" s="117">
        <f t="shared" si="18"/>
        <v>2677.6000000000004</v>
      </c>
      <c r="I48" s="117">
        <f t="shared" si="19"/>
        <v>3012.3</v>
      </c>
      <c r="J48" s="244">
        <v>3347</v>
      </c>
      <c r="K48" s="117">
        <f t="shared" si="20"/>
        <v>3681.7000000000003</v>
      </c>
      <c r="L48" s="117">
        <f t="shared" si="21"/>
        <v>4016.3999999999996</v>
      </c>
      <c r="M48" s="117">
        <f t="shared" si="22"/>
        <v>4351.1000000000004</v>
      </c>
      <c r="N48" s="123">
        <f t="shared" si="23"/>
        <v>4685.7999999999993</v>
      </c>
      <c r="O48" s="123">
        <f t="shared" si="24"/>
        <v>5020.5</v>
      </c>
      <c r="P48" s="178">
        <v>180</v>
      </c>
      <c r="Q48" s="135">
        <v>180</v>
      </c>
      <c r="R48" s="11"/>
    </row>
    <row r="49" spans="1:18" ht="16.5" thickBot="1" x14ac:dyDescent="0.3">
      <c r="A49" s="548"/>
      <c r="B49" s="483" t="s">
        <v>515</v>
      </c>
      <c r="C49" s="117">
        <f t="shared" si="13"/>
        <v>1004.0999999999999</v>
      </c>
      <c r="D49" s="117">
        <f t="shared" si="14"/>
        <v>1338.8000000000002</v>
      </c>
      <c r="E49" s="117">
        <f t="shared" si="15"/>
        <v>1673.5</v>
      </c>
      <c r="F49" s="117">
        <f t="shared" si="16"/>
        <v>2008.1999999999998</v>
      </c>
      <c r="G49" s="117">
        <f t="shared" si="17"/>
        <v>2342.8999999999996</v>
      </c>
      <c r="H49" s="117">
        <f t="shared" si="18"/>
        <v>2677.6000000000004</v>
      </c>
      <c r="I49" s="117">
        <f t="shared" si="19"/>
        <v>3012.3</v>
      </c>
      <c r="J49" s="244">
        <v>3347</v>
      </c>
      <c r="K49" s="117">
        <f t="shared" si="20"/>
        <v>3681.7000000000003</v>
      </c>
      <c r="L49" s="117">
        <f t="shared" si="21"/>
        <v>4016.3999999999996</v>
      </c>
      <c r="M49" s="117">
        <f t="shared" si="22"/>
        <v>4351.1000000000004</v>
      </c>
      <c r="N49" s="123">
        <f t="shared" si="23"/>
        <v>4685.7999999999993</v>
      </c>
      <c r="O49" s="123">
        <f t="shared" si="24"/>
        <v>5020.5</v>
      </c>
      <c r="P49" s="178">
        <v>180</v>
      </c>
      <c r="Q49" s="135">
        <v>180</v>
      </c>
      <c r="R49" s="11"/>
    </row>
    <row r="50" spans="1:18" ht="16.5" thickBot="1" x14ac:dyDescent="0.3">
      <c r="A50" s="548"/>
      <c r="B50" s="483" t="s">
        <v>502</v>
      </c>
      <c r="C50" s="117">
        <f t="shared" si="13"/>
        <v>1004.0999999999999</v>
      </c>
      <c r="D50" s="117">
        <f t="shared" si="14"/>
        <v>1338.8000000000002</v>
      </c>
      <c r="E50" s="117">
        <f t="shared" si="15"/>
        <v>1673.5</v>
      </c>
      <c r="F50" s="117">
        <f t="shared" si="16"/>
        <v>2008.1999999999998</v>
      </c>
      <c r="G50" s="117">
        <f t="shared" si="17"/>
        <v>2342.8999999999996</v>
      </c>
      <c r="H50" s="117">
        <f t="shared" si="18"/>
        <v>2677.6000000000004</v>
      </c>
      <c r="I50" s="117">
        <f t="shared" si="19"/>
        <v>3012.3</v>
      </c>
      <c r="J50" s="244">
        <v>3347</v>
      </c>
      <c r="K50" s="117">
        <f t="shared" si="20"/>
        <v>3681.7000000000003</v>
      </c>
      <c r="L50" s="117">
        <f t="shared" si="21"/>
        <v>4016.3999999999996</v>
      </c>
      <c r="M50" s="117">
        <f t="shared" si="22"/>
        <v>4351.1000000000004</v>
      </c>
      <c r="N50" s="123">
        <f t="shared" si="23"/>
        <v>4685.7999999999993</v>
      </c>
      <c r="O50" s="123">
        <f t="shared" si="24"/>
        <v>5020.5</v>
      </c>
      <c r="P50" s="178">
        <v>180</v>
      </c>
      <c r="Q50" s="135">
        <v>180</v>
      </c>
      <c r="R50" s="11"/>
    </row>
    <row r="51" spans="1:18" ht="16.5" thickBot="1" x14ac:dyDescent="0.3">
      <c r="A51" s="548"/>
      <c r="B51" s="483" t="s">
        <v>503</v>
      </c>
      <c r="C51" s="117">
        <f t="shared" si="13"/>
        <v>1004.0999999999999</v>
      </c>
      <c r="D51" s="117">
        <f t="shared" si="14"/>
        <v>1338.8000000000002</v>
      </c>
      <c r="E51" s="117">
        <f t="shared" si="15"/>
        <v>1673.5</v>
      </c>
      <c r="F51" s="117">
        <f t="shared" si="16"/>
        <v>2008.1999999999998</v>
      </c>
      <c r="G51" s="117">
        <f t="shared" si="17"/>
        <v>2342.8999999999996</v>
      </c>
      <c r="H51" s="117">
        <f t="shared" si="18"/>
        <v>2677.6000000000004</v>
      </c>
      <c r="I51" s="117">
        <f t="shared" si="19"/>
        <v>3012.3</v>
      </c>
      <c r="J51" s="244">
        <v>3347</v>
      </c>
      <c r="K51" s="117">
        <f t="shared" si="20"/>
        <v>3681.7000000000003</v>
      </c>
      <c r="L51" s="117">
        <f t="shared" si="21"/>
        <v>4016.3999999999996</v>
      </c>
      <c r="M51" s="117">
        <f t="shared" si="22"/>
        <v>4351.1000000000004</v>
      </c>
      <c r="N51" s="123">
        <f t="shared" si="23"/>
        <v>4685.7999999999993</v>
      </c>
      <c r="O51" s="123">
        <f t="shared" si="24"/>
        <v>5020.5</v>
      </c>
      <c r="P51" s="178">
        <v>180</v>
      </c>
      <c r="Q51" s="135">
        <v>180</v>
      </c>
      <c r="R51" s="11"/>
    </row>
    <row r="52" spans="1:18" ht="16.5" thickBot="1" x14ac:dyDescent="0.3">
      <c r="A52" s="548"/>
      <c r="B52" s="483" t="s">
        <v>516</v>
      </c>
      <c r="C52" s="117">
        <f t="shared" si="13"/>
        <v>1004.0999999999999</v>
      </c>
      <c r="D52" s="117">
        <f t="shared" si="14"/>
        <v>1338.8000000000002</v>
      </c>
      <c r="E52" s="117">
        <f t="shared" si="15"/>
        <v>1673.5</v>
      </c>
      <c r="F52" s="117">
        <f t="shared" si="16"/>
        <v>2008.1999999999998</v>
      </c>
      <c r="G52" s="117">
        <f t="shared" si="17"/>
        <v>2342.8999999999996</v>
      </c>
      <c r="H52" s="117">
        <f t="shared" si="18"/>
        <v>2677.6000000000004</v>
      </c>
      <c r="I52" s="117">
        <f t="shared" si="19"/>
        <v>3012.3</v>
      </c>
      <c r="J52" s="244">
        <v>3347</v>
      </c>
      <c r="K52" s="117">
        <f t="shared" si="20"/>
        <v>3681.7000000000003</v>
      </c>
      <c r="L52" s="117">
        <f t="shared" si="21"/>
        <v>4016.3999999999996</v>
      </c>
      <c r="M52" s="117">
        <f t="shared" si="22"/>
        <v>4351.1000000000004</v>
      </c>
      <c r="N52" s="123">
        <f t="shared" si="23"/>
        <v>4685.7999999999993</v>
      </c>
      <c r="O52" s="123">
        <f t="shared" si="24"/>
        <v>5020.5</v>
      </c>
      <c r="P52" s="178">
        <v>180</v>
      </c>
      <c r="Q52" s="135">
        <v>180</v>
      </c>
      <c r="R52" s="11"/>
    </row>
    <row r="53" spans="1:18" ht="16.5" thickBot="1" x14ac:dyDescent="0.3">
      <c r="A53" s="548"/>
      <c r="B53" s="483" t="s">
        <v>517</v>
      </c>
      <c r="C53" s="117">
        <f t="shared" si="13"/>
        <v>1004.0999999999999</v>
      </c>
      <c r="D53" s="117">
        <f t="shared" si="14"/>
        <v>1338.8000000000002</v>
      </c>
      <c r="E53" s="117">
        <f t="shared" si="15"/>
        <v>1673.5</v>
      </c>
      <c r="F53" s="117">
        <f t="shared" si="16"/>
        <v>2008.1999999999998</v>
      </c>
      <c r="G53" s="117">
        <f t="shared" si="17"/>
        <v>2342.8999999999996</v>
      </c>
      <c r="H53" s="117">
        <f t="shared" si="18"/>
        <v>2677.6000000000004</v>
      </c>
      <c r="I53" s="117">
        <f t="shared" si="19"/>
        <v>3012.3</v>
      </c>
      <c r="J53" s="244">
        <v>3347</v>
      </c>
      <c r="K53" s="117">
        <f t="shared" si="20"/>
        <v>3681.7000000000003</v>
      </c>
      <c r="L53" s="117">
        <f t="shared" si="21"/>
        <v>4016.3999999999996</v>
      </c>
      <c r="M53" s="117">
        <f t="shared" si="22"/>
        <v>4351.1000000000004</v>
      </c>
      <c r="N53" s="123">
        <f t="shared" si="23"/>
        <v>4685.7999999999993</v>
      </c>
      <c r="O53" s="123">
        <f t="shared" si="24"/>
        <v>5020.5</v>
      </c>
      <c r="P53" s="178">
        <v>180</v>
      </c>
      <c r="Q53" s="135">
        <v>180</v>
      </c>
      <c r="R53" s="11"/>
    </row>
    <row r="54" spans="1:18" ht="16.5" thickBot="1" x14ac:dyDescent="0.3">
      <c r="A54" s="548"/>
      <c r="B54" s="483" t="s">
        <v>504</v>
      </c>
      <c r="C54" s="117">
        <f t="shared" si="13"/>
        <v>1004.0999999999999</v>
      </c>
      <c r="D54" s="117">
        <f t="shared" si="14"/>
        <v>1338.8000000000002</v>
      </c>
      <c r="E54" s="117">
        <f t="shared" si="15"/>
        <v>1673.5</v>
      </c>
      <c r="F54" s="117">
        <f t="shared" si="16"/>
        <v>2008.1999999999998</v>
      </c>
      <c r="G54" s="117">
        <f t="shared" si="17"/>
        <v>2342.8999999999996</v>
      </c>
      <c r="H54" s="117">
        <f t="shared" si="18"/>
        <v>2677.6000000000004</v>
      </c>
      <c r="I54" s="117">
        <f t="shared" si="19"/>
        <v>3012.3</v>
      </c>
      <c r="J54" s="244">
        <v>3347</v>
      </c>
      <c r="K54" s="117">
        <f t="shared" si="20"/>
        <v>3681.7000000000003</v>
      </c>
      <c r="L54" s="117">
        <f t="shared" si="21"/>
        <v>4016.3999999999996</v>
      </c>
      <c r="M54" s="117">
        <f t="shared" si="22"/>
        <v>4351.1000000000004</v>
      </c>
      <c r="N54" s="123">
        <f t="shared" si="23"/>
        <v>4685.7999999999993</v>
      </c>
      <c r="O54" s="123">
        <f t="shared" si="24"/>
        <v>5020.5</v>
      </c>
      <c r="P54" s="178">
        <v>180</v>
      </c>
      <c r="Q54" s="135">
        <v>180</v>
      </c>
      <c r="R54" s="11"/>
    </row>
    <row r="55" spans="1:18" ht="16.5" thickBot="1" x14ac:dyDescent="0.3">
      <c r="A55" s="548"/>
      <c r="B55" s="483" t="s">
        <v>505</v>
      </c>
      <c r="C55" s="117">
        <f t="shared" si="13"/>
        <v>1004.0999999999999</v>
      </c>
      <c r="D55" s="117">
        <f t="shared" si="14"/>
        <v>1338.8000000000002</v>
      </c>
      <c r="E55" s="117">
        <f t="shared" si="15"/>
        <v>1673.5</v>
      </c>
      <c r="F55" s="117">
        <f t="shared" si="16"/>
        <v>2008.1999999999998</v>
      </c>
      <c r="G55" s="117">
        <f t="shared" si="17"/>
        <v>2342.8999999999996</v>
      </c>
      <c r="H55" s="117">
        <f t="shared" si="18"/>
        <v>2677.6000000000004</v>
      </c>
      <c r="I55" s="117">
        <f t="shared" si="19"/>
        <v>3012.3</v>
      </c>
      <c r="J55" s="244">
        <v>3347</v>
      </c>
      <c r="K55" s="117">
        <f t="shared" si="20"/>
        <v>3681.7000000000003</v>
      </c>
      <c r="L55" s="117">
        <f t="shared" si="21"/>
        <v>4016.3999999999996</v>
      </c>
      <c r="M55" s="117">
        <f t="shared" si="22"/>
        <v>4351.1000000000004</v>
      </c>
      <c r="N55" s="123">
        <f t="shared" si="23"/>
        <v>4685.7999999999993</v>
      </c>
      <c r="O55" s="123">
        <f t="shared" si="24"/>
        <v>5020.5</v>
      </c>
      <c r="P55" s="178">
        <v>180</v>
      </c>
      <c r="Q55" s="135">
        <v>180</v>
      </c>
      <c r="R55" s="11"/>
    </row>
    <row r="56" spans="1:18" ht="16.5" thickBot="1" x14ac:dyDescent="0.3">
      <c r="A56" s="548"/>
      <c r="B56" s="483" t="s">
        <v>506</v>
      </c>
      <c r="C56" s="117">
        <f t="shared" si="13"/>
        <v>1004.0999999999999</v>
      </c>
      <c r="D56" s="117">
        <f t="shared" si="14"/>
        <v>1338.8000000000002</v>
      </c>
      <c r="E56" s="117">
        <f t="shared" si="15"/>
        <v>1673.5</v>
      </c>
      <c r="F56" s="117">
        <f t="shared" si="16"/>
        <v>2008.1999999999998</v>
      </c>
      <c r="G56" s="117">
        <f t="shared" si="17"/>
        <v>2342.8999999999996</v>
      </c>
      <c r="H56" s="117">
        <f t="shared" si="18"/>
        <v>2677.6000000000004</v>
      </c>
      <c r="I56" s="117">
        <f t="shared" si="19"/>
        <v>3012.3</v>
      </c>
      <c r="J56" s="244">
        <v>3347</v>
      </c>
      <c r="K56" s="117">
        <f t="shared" si="20"/>
        <v>3681.7000000000003</v>
      </c>
      <c r="L56" s="117">
        <f t="shared" si="21"/>
        <v>4016.3999999999996</v>
      </c>
      <c r="M56" s="117">
        <f t="shared" si="22"/>
        <v>4351.1000000000004</v>
      </c>
      <c r="N56" s="123">
        <f t="shared" si="23"/>
        <v>4685.7999999999993</v>
      </c>
      <c r="O56" s="123">
        <f t="shared" si="24"/>
        <v>5020.5</v>
      </c>
      <c r="P56" s="178">
        <v>180</v>
      </c>
      <c r="Q56" s="135">
        <v>180</v>
      </c>
      <c r="R56" s="11"/>
    </row>
    <row r="57" spans="1:18" ht="16.5" thickBot="1" x14ac:dyDescent="0.3">
      <c r="A57" s="548"/>
      <c r="B57" s="483" t="s">
        <v>507</v>
      </c>
      <c r="C57" s="117">
        <f t="shared" si="13"/>
        <v>1004.0999999999999</v>
      </c>
      <c r="D57" s="117">
        <f t="shared" si="14"/>
        <v>1338.8000000000002</v>
      </c>
      <c r="E57" s="117">
        <f t="shared" si="15"/>
        <v>1673.5</v>
      </c>
      <c r="F57" s="117">
        <f t="shared" si="16"/>
        <v>2008.1999999999998</v>
      </c>
      <c r="G57" s="117">
        <f t="shared" si="17"/>
        <v>2342.8999999999996</v>
      </c>
      <c r="H57" s="117">
        <f t="shared" si="18"/>
        <v>2677.6000000000004</v>
      </c>
      <c r="I57" s="117">
        <f t="shared" si="19"/>
        <v>3012.3</v>
      </c>
      <c r="J57" s="244">
        <v>3347</v>
      </c>
      <c r="K57" s="117">
        <f t="shared" si="20"/>
        <v>3681.7000000000003</v>
      </c>
      <c r="L57" s="117">
        <f t="shared" si="21"/>
        <v>4016.3999999999996</v>
      </c>
      <c r="M57" s="117">
        <f t="shared" si="22"/>
        <v>4351.1000000000004</v>
      </c>
      <c r="N57" s="123">
        <f t="shared" si="23"/>
        <v>4685.7999999999993</v>
      </c>
      <c r="O57" s="123">
        <f t="shared" si="24"/>
        <v>5020.5</v>
      </c>
      <c r="P57" s="178">
        <v>180</v>
      </c>
      <c r="Q57" s="135">
        <v>180</v>
      </c>
      <c r="R57" s="11"/>
    </row>
    <row r="58" spans="1:18" ht="16.5" thickBot="1" x14ac:dyDescent="0.3">
      <c r="A58" s="548"/>
      <c r="B58" s="483" t="s">
        <v>508</v>
      </c>
      <c r="C58" s="117">
        <f t="shared" si="13"/>
        <v>1004.0999999999999</v>
      </c>
      <c r="D58" s="117">
        <f t="shared" si="14"/>
        <v>1338.8000000000002</v>
      </c>
      <c r="E58" s="117">
        <f t="shared" si="15"/>
        <v>1673.5</v>
      </c>
      <c r="F58" s="117">
        <f t="shared" si="16"/>
        <v>2008.1999999999998</v>
      </c>
      <c r="G58" s="117">
        <f t="shared" si="17"/>
        <v>2342.8999999999996</v>
      </c>
      <c r="H58" s="117">
        <f t="shared" si="18"/>
        <v>2677.6000000000004</v>
      </c>
      <c r="I58" s="117">
        <f t="shared" si="19"/>
        <v>3012.3</v>
      </c>
      <c r="J58" s="244">
        <v>3347</v>
      </c>
      <c r="K58" s="117">
        <f t="shared" si="20"/>
        <v>3681.7000000000003</v>
      </c>
      <c r="L58" s="117">
        <f t="shared" si="21"/>
        <v>4016.3999999999996</v>
      </c>
      <c r="M58" s="117">
        <f t="shared" si="22"/>
        <v>4351.1000000000004</v>
      </c>
      <c r="N58" s="123">
        <f t="shared" si="23"/>
        <v>4685.7999999999993</v>
      </c>
      <c r="O58" s="123">
        <f t="shared" si="24"/>
        <v>5020.5</v>
      </c>
      <c r="P58" s="178">
        <v>180</v>
      </c>
      <c r="Q58" s="135">
        <v>180</v>
      </c>
      <c r="R58" s="11"/>
    </row>
    <row r="59" spans="1:18" ht="16.5" thickBot="1" x14ac:dyDescent="0.3">
      <c r="A59" s="548"/>
      <c r="B59" s="483" t="s">
        <v>509</v>
      </c>
      <c r="C59" s="117">
        <f t="shared" si="13"/>
        <v>1004.0999999999999</v>
      </c>
      <c r="D59" s="117">
        <f t="shared" si="14"/>
        <v>1338.8000000000002</v>
      </c>
      <c r="E59" s="117">
        <f t="shared" si="15"/>
        <v>1673.5</v>
      </c>
      <c r="F59" s="117">
        <f t="shared" si="16"/>
        <v>2008.1999999999998</v>
      </c>
      <c r="G59" s="117">
        <f t="shared" si="17"/>
        <v>2342.8999999999996</v>
      </c>
      <c r="H59" s="117">
        <f t="shared" si="18"/>
        <v>2677.6000000000004</v>
      </c>
      <c r="I59" s="117">
        <f t="shared" si="19"/>
        <v>3012.3</v>
      </c>
      <c r="J59" s="244">
        <v>3347</v>
      </c>
      <c r="K59" s="117">
        <f t="shared" si="20"/>
        <v>3681.7000000000003</v>
      </c>
      <c r="L59" s="117">
        <f t="shared" si="21"/>
        <v>4016.3999999999996</v>
      </c>
      <c r="M59" s="117">
        <f t="shared" si="22"/>
        <v>4351.1000000000004</v>
      </c>
      <c r="N59" s="123">
        <f t="shared" si="23"/>
        <v>4685.7999999999993</v>
      </c>
      <c r="O59" s="123">
        <f t="shared" si="24"/>
        <v>5020.5</v>
      </c>
      <c r="P59" s="178">
        <v>180</v>
      </c>
      <c r="Q59" s="135">
        <v>180</v>
      </c>
      <c r="R59" s="11"/>
    </row>
    <row r="60" spans="1:18" ht="16.5" thickBot="1" x14ac:dyDescent="0.3">
      <c r="A60" s="548"/>
      <c r="B60" s="483" t="s">
        <v>518</v>
      </c>
      <c r="C60" s="117">
        <f t="shared" si="13"/>
        <v>1004.0999999999999</v>
      </c>
      <c r="D60" s="117">
        <f t="shared" si="14"/>
        <v>1338.8000000000002</v>
      </c>
      <c r="E60" s="117">
        <f t="shared" si="15"/>
        <v>1673.5</v>
      </c>
      <c r="F60" s="117">
        <f t="shared" si="16"/>
        <v>2008.1999999999998</v>
      </c>
      <c r="G60" s="117">
        <f t="shared" si="17"/>
        <v>2342.8999999999996</v>
      </c>
      <c r="H60" s="117">
        <f t="shared" si="18"/>
        <v>2677.6000000000004</v>
      </c>
      <c r="I60" s="117">
        <f t="shared" si="19"/>
        <v>3012.3</v>
      </c>
      <c r="J60" s="244">
        <v>3347</v>
      </c>
      <c r="K60" s="117">
        <f t="shared" si="20"/>
        <v>3681.7000000000003</v>
      </c>
      <c r="L60" s="117">
        <f t="shared" si="21"/>
        <v>4016.3999999999996</v>
      </c>
      <c r="M60" s="117">
        <f t="shared" si="22"/>
        <v>4351.1000000000004</v>
      </c>
      <c r="N60" s="123">
        <f t="shared" si="23"/>
        <v>4685.7999999999993</v>
      </c>
      <c r="O60" s="123">
        <f t="shared" si="24"/>
        <v>5020.5</v>
      </c>
      <c r="P60" s="178">
        <v>180</v>
      </c>
      <c r="Q60" s="135">
        <v>180</v>
      </c>
      <c r="R60" s="11"/>
    </row>
    <row r="61" spans="1:18" ht="16.5" thickBot="1" x14ac:dyDescent="0.3">
      <c r="A61" s="548"/>
      <c r="B61" s="483" t="s">
        <v>519</v>
      </c>
      <c r="C61" s="117">
        <f t="shared" si="13"/>
        <v>1004.0999999999999</v>
      </c>
      <c r="D61" s="117">
        <f t="shared" si="14"/>
        <v>1338.8000000000002</v>
      </c>
      <c r="E61" s="117">
        <f t="shared" si="15"/>
        <v>1673.5</v>
      </c>
      <c r="F61" s="117">
        <f t="shared" si="16"/>
        <v>2008.1999999999998</v>
      </c>
      <c r="G61" s="117">
        <f t="shared" si="17"/>
        <v>2342.8999999999996</v>
      </c>
      <c r="H61" s="117">
        <f t="shared" si="18"/>
        <v>2677.6000000000004</v>
      </c>
      <c r="I61" s="117">
        <f t="shared" si="19"/>
        <v>3012.3</v>
      </c>
      <c r="J61" s="244">
        <v>3347</v>
      </c>
      <c r="K61" s="117">
        <f t="shared" si="20"/>
        <v>3681.7000000000003</v>
      </c>
      <c r="L61" s="117">
        <f t="shared" si="21"/>
        <v>4016.3999999999996</v>
      </c>
      <c r="M61" s="117">
        <f t="shared" si="22"/>
        <v>4351.1000000000004</v>
      </c>
      <c r="N61" s="123">
        <f t="shared" si="23"/>
        <v>4685.7999999999993</v>
      </c>
      <c r="O61" s="123">
        <f t="shared" si="24"/>
        <v>5020.5</v>
      </c>
      <c r="P61" s="178">
        <v>180</v>
      </c>
      <c r="Q61" s="135">
        <v>180</v>
      </c>
      <c r="R61" s="11"/>
    </row>
    <row r="62" spans="1:18" ht="16.5" thickBot="1" x14ac:dyDescent="0.3">
      <c r="A62" s="548"/>
      <c r="B62" s="483" t="s">
        <v>520</v>
      </c>
      <c r="C62" s="117">
        <f t="shared" si="13"/>
        <v>1004.0999999999999</v>
      </c>
      <c r="D62" s="117">
        <f t="shared" si="14"/>
        <v>1338.8000000000002</v>
      </c>
      <c r="E62" s="117">
        <f t="shared" si="15"/>
        <v>1673.5</v>
      </c>
      <c r="F62" s="117">
        <f t="shared" si="16"/>
        <v>2008.1999999999998</v>
      </c>
      <c r="G62" s="117">
        <f t="shared" si="17"/>
        <v>2342.8999999999996</v>
      </c>
      <c r="H62" s="117">
        <f t="shared" si="18"/>
        <v>2677.6000000000004</v>
      </c>
      <c r="I62" s="117">
        <f t="shared" si="19"/>
        <v>3012.3</v>
      </c>
      <c r="J62" s="244">
        <v>3347</v>
      </c>
      <c r="K62" s="117">
        <f t="shared" si="20"/>
        <v>3681.7000000000003</v>
      </c>
      <c r="L62" s="117">
        <f t="shared" si="21"/>
        <v>4016.3999999999996</v>
      </c>
      <c r="M62" s="117">
        <f t="shared" si="22"/>
        <v>4351.1000000000004</v>
      </c>
      <c r="N62" s="123">
        <f t="shared" si="23"/>
        <v>4685.7999999999993</v>
      </c>
      <c r="O62" s="123">
        <f t="shared" si="24"/>
        <v>5020.5</v>
      </c>
      <c r="P62" s="178">
        <v>180</v>
      </c>
      <c r="Q62" s="135">
        <v>180</v>
      </c>
      <c r="R62" s="11"/>
    </row>
    <row r="63" spans="1:18" ht="16.5" thickBot="1" x14ac:dyDescent="0.3">
      <c r="A63" s="548"/>
      <c r="B63" s="483" t="s">
        <v>521</v>
      </c>
      <c r="C63" s="117">
        <f t="shared" si="13"/>
        <v>1004.0999999999999</v>
      </c>
      <c r="D63" s="117">
        <f t="shared" si="14"/>
        <v>1338.8000000000002</v>
      </c>
      <c r="E63" s="117">
        <f t="shared" si="15"/>
        <v>1673.5</v>
      </c>
      <c r="F63" s="117">
        <f t="shared" si="16"/>
        <v>2008.1999999999998</v>
      </c>
      <c r="G63" s="117">
        <f t="shared" si="17"/>
        <v>2342.8999999999996</v>
      </c>
      <c r="H63" s="117">
        <f t="shared" si="18"/>
        <v>2677.6000000000004</v>
      </c>
      <c r="I63" s="117">
        <f t="shared" si="19"/>
        <v>3012.3</v>
      </c>
      <c r="J63" s="244">
        <v>3347</v>
      </c>
      <c r="K63" s="117">
        <f t="shared" si="20"/>
        <v>3681.7000000000003</v>
      </c>
      <c r="L63" s="117">
        <f t="shared" si="21"/>
        <v>4016.3999999999996</v>
      </c>
      <c r="M63" s="117">
        <f t="shared" si="22"/>
        <v>4351.1000000000004</v>
      </c>
      <c r="N63" s="123">
        <f t="shared" si="23"/>
        <v>4685.7999999999993</v>
      </c>
      <c r="O63" s="123">
        <f t="shared" si="24"/>
        <v>5020.5</v>
      </c>
      <c r="P63" s="178">
        <v>180</v>
      </c>
      <c r="Q63" s="135">
        <v>180</v>
      </c>
      <c r="R63" s="11"/>
    </row>
    <row r="64" spans="1:18" ht="16.5" thickBot="1" x14ac:dyDescent="0.3">
      <c r="A64" s="548"/>
      <c r="B64" s="483" t="s">
        <v>510</v>
      </c>
      <c r="C64" s="117">
        <f t="shared" si="13"/>
        <v>1004.0999999999999</v>
      </c>
      <c r="D64" s="117">
        <f t="shared" si="14"/>
        <v>1338.8000000000002</v>
      </c>
      <c r="E64" s="117">
        <f t="shared" si="15"/>
        <v>1673.5</v>
      </c>
      <c r="F64" s="117">
        <f t="shared" si="16"/>
        <v>2008.1999999999998</v>
      </c>
      <c r="G64" s="117">
        <f t="shared" si="17"/>
        <v>2342.8999999999996</v>
      </c>
      <c r="H64" s="117">
        <f t="shared" si="18"/>
        <v>2677.6000000000004</v>
      </c>
      <c r="I64" s="117">
        <f t="shared" si="19"/>
        <v>3012.3</v>
      </c>
      <c r="J64" s="244">
        <v>3347</v>
      </c>
      <c r="K64" s="117">
        <f t="shared" si="20"/>
        <v>3681.7000000000003</v>
      </c>
      <c r="L64" s="117">
        <f t="shared" si="21"/>
        <v>4016.3999999999996</v>
      </c>
      <c r="M64" s="117">
        <f t="shared" si="22"/>
        <v>4351.1000000000004</v>
      </c>
      <c r="N64" s="123">
        <f t="shared" si="23"/>
        <v>4685.7999999999993</v>
      </c>
      <c r="O64" s="123">
        <f t="shared" si="24"/>
        <v>5020.5</v>
      </c>
      <c r="P64" s="178">
        <v>180</v>
      </c>
      <c r="Q64" s="135">
        <v>180</v>
      </c>
      <c r="R64" s="11"/>
    </row>
    <row r="65" spans="1:18" ht="16.5" thickBot="1" x14ac:dyDescent="0.3">
      <c r="A65" s="549"/>
      <c r="B65" s="483" t="s">
        <v>511</v>
      </c>
      <c r="C65" s="117">
        <f t="shared" si="13"/>
        <v>1004.0999999999999</v>
      </c>
      <c r="D65" s="117">
        <f t="shared" si="14"/>
        <v>1338.8000000000002</v>
      </c>
      <c r="E65" s="117">
        <f t="shared" si="15"/>
        <v>1673.5</v>
      </c>
      <c r="F65" s="117">
        <f t="shared" si="16"/>
        <v>2008.1999999999998</v>
      </c>
      <c r="G65" s="117">
        <f t="shared" si="17"/>
        <v>2342.8999999999996</v>
      </c>
      <c r="H65" s="117">
        <f t="shared" si="18"/>
        <v>2677.6000000000004</v>
      </c>
      <c r="I65" s="117">
        <f t="shared" si="19"/>
        <v>3012.3</v>
      </c>
      <c r="J65" s="244">
        <v>3347</v>
      </c>
      <c r="K65" s="117">
        <f t="shared" si="20"/>
        <v>3681.7000000000003</v>
      </c>
      <c r="L65" s="117">
        <f t="shared" si="21"/>
        <v>4016.3999999999996</v>
      </c>
      <c r="M65" s="117">
        <f t="shared" si="22"/>
        <v>4351.1000000000004</v>
      </c>
      <c r="N65" s="123">
        <f t="shared" si="23"/>
        <v>4685.7999999999993</v>
      </c>
      <c r="O65" s="123">
        <f t="shared" si="24"/>
        <v>5020.5</v>
      </c>
      <c r="P65" s="178">
        <v>180</v>
      </c>
      <c r="Q65" s="135">
        <v>180</v>
      </c>
      <c r="R65" s="11"/>
    </row>
    <row r="66" spans="1:18" ht="15" customHeight="1" x14ac:dyDescent="0.25">
      <c r="A66" s="168"/>
      <c r="B66" s="557" t="s">
        <v>1</v>
      </c>
      <c r="C66" s="580" t="s">
        <v>2</v>
      </c>
      <c r="D66" s="581"/>
      <c r="E66" s="581"/>
      <c r="F66" s="581"/>
      <c r="G66" s="581"/>
      <c r="H66" s="581"/>
      <c r="I66" s="581"/>
      <c r="J66" s="581"/>
      <c r="K66" s="581"/>
      <c r="L66" s="581"/>
      <c r="M66" s="581"/>
      <c r="N66" s="581"/>
      <c r="O66" s="581"/>
      <c r="P66" s="515" t="s">
        <v>295</v>
      </c>
      <c r="Q66" s="516"/>
      <c r="R66" s="11"/>
    </row>
    <row r="67" spans="1:18" ht="26.25" thickBot="1" x14ac:dyDescent="0.3">
      <c r="A67" s="169"/>
      <c r="B67" s="558"/>
      <c r="C67" s="117">
        <v>0.3</v>
      </c>
      <c r="D67" s="117">
        <v>0.4</v>
      </c>
      <c r="E67" s="117">
        <v>0.5</v>
      </c>
      <c r="F67" s="117">
        <v>0.6</v>
      </c>
      <c r="G67" s="117">
        <v>0.7</v>
      </c>
      <c r="H67" s="117">
        <v>0.8</v>
      </c>
      <c r="I67" s="117">
        <v>0.9</v>
      </c>
      <c r="J67" s="117">
        <v>1</v>
      </c>
      <c r="K67" s="117">
        <v>1.1000000000000001</v>
      </c>
      <c r="L67" s="117">
        <v>1.2</v>
      </c>
      <c r="M67" s="139">
        <v>1.3</v>
      </c>
      <c r="N67" s="140">
        <v>1.4</v>
      </c>
      <c r="O67" s="140">
        <v>1.5</v>
      </c>
      <c r="P67" s="380" t="s">
        <v>296</v>
      </c>
      <c r="Q67" s="381" t="s">
        <v>297</v>
      </c>
      <c r="R67" s="11"/>
    </row>
    <row r="68" spans="1:18" ht="15.75" x14ac:dyDescent="0.25">
      <c r="A68" s="518">
        <v>4</v>
      </c>
      <c r="B68" s="136" t="s">
        <v>155</v>
      </c>
      <c r="C68" s="120">
        <f t="shared" ref="C68:C73" si="25">J68*0.3</f>
        <v>1026.8999999999999</v>
      </c>
      <c r="D68" s="120">
        <f t="shared" ref="D68:D73" si="26">J68*0.4</f>
        <v>1369.2</v>
      </c>
      <c r="E68" s="120">
        <f t="shared" ref="E68:E73" si="27">J68*0.5</f>
        <v>1711.5</v>
      </c>
      <c r="F68" s="120">
        <f t="shared" ref="F68:F73" si="28">J68*0.6</f>
        <v>2053.7999999999997</v>
      </c>
      <c r="G68" s="120">
        <f t="shared" ref="G68:G73" si="29">J68*0.7</f>
        <v>2396.1</v>
      </c>
      <c r="H68" s="120">
        <f t="shared" ref="H68:H73" si="30">J68*0.8</f>
        <v>2738.4</v>
      </c>
      <c r="I68" s="120">
        <f t="shared" ref="I68:I73" si="31">J68*0.9</f>
        <v>3080.7000000000003</v>
      </c>
      <c r="J68" s="120">
        <v>3423</v>
      </c>
      <c r="K68" s="120">
        <f t="shared" ref="K68:K73" si="32">J68*1.1</f>
        <v>3765.3</v>
      </c>
      <c r="L68" s="120">
        <f t="shared" ref="L68:L73" si="33">J68*1.2</f>
        <v>4107.5999999999995</v>
      </c>
      <c r="M68" s="120">
        <f t="shared" ref="M68:M73" si="34">J68*1.3</f>
        <v>4449.9000000000005</v>
      </c>
      <c r="N68" s="121">
        <f t="shared" ref="N68:N73" si="35">J68*1.4</f>
        <v>4792.2</v>
      </c>
      <c r="O68" s="121">
        <f t="shared" ref="O68:O73" si="36">J68*1.5</f>
        <v>5134.5</v>
      </c>
      <c r="P68" s="174">
        <v>180</v>
      </c>
      <c r="Q68" s="147">
        <v>180</v>
      </c>
      <c r="R68" s="11"/>
    </row>
    <row r="69" spans="1:18" ht="15.75" x14ac:dyDescent="0.25">
      <c r="A69" s="519"/>
      <c r="B69" s="130" t="s">
        <v>309</v>
      </c>
      <c r="C69" s="110">
        <f t="shared" si="25"/>
        <v>1026.8999999999999</v>
      </c>
      <c r="D69" s="110">
        <f t="shared" si="26"/>
        <v>1369.2</v>
      </c>
      <c r="E69" s="110">
        <f t="shared" si="27"/>
        <v>1711.5</v>
      </c>
      <c r="F69" s="110">
        <f t="shared" si="28"/>
        <v>2053.7999999999997</v>
      </c>
      <c r="G69" s="110">
        <f t="shared" si="29"/>
        <v>2396.1</v>
      </c>
      <c r="H69" s="110">
        <f t="shared" si="30"/>
        <v>2738.4</v>
      </c>
      <c r="I69" s="110">
        <f t="shared" si="31"/>
        <v>3080.7000000000003</v>
      </c>
      <c r="J69" s="110">
        <v>3423</v>
      </c>
      <c r="K69" s="110">
        <f t="shared" si="32"/>
        <v>3765.3</v>
      </c>
      <c r="L69" s="110">
        <f t="shared" si="33"/>
        <v>4107.5999999999995</v>
      </c>
      <c r="M69" s="110">
        <f t="shared" si="34"/>
        <v>4449.9000000000005</v>
      </c>
      <c r="N69" s="108">
        <f t="shared" si="35"/>
        <v>4792.2</v>
      </c>
      <c r="O69" s="108">
        <f t="shared" si="36"/>
        <v>5134.5</v>
      </c>
      <c r="P69" s="175">
        <v>180</v>
      </c>
      <c r="Q69" s="148">
        <v>220</v>
      </c>
      <c r="R69" s="11"/>
    </row>
    <row r="70" spans="1:18" ht="15.75" x14ac:dyDescent="0.25">
      <c r="A70" s="510"/>
      <c r="B70" s="130" t="s">
        <v>310</v>
      </c>
      <c r="C70" s="110">
        <f t="shared" si="25"/>
        <v>1026.8999999999999</v>
      </c>
      <c r="D70" s="110">
        <f t="shared" si="26"/>
        <v>1369.2</v>
      </c>
      <c r="E70" s="110">
        <f t="shared" si="27"/>
        <v>1711.5</v>
      </c>
      <c r="F70" s="110">
        <f t="shared" si="28"/>
        <v>2053.7999999999997</v>
      </c>
      <c r="G70" s="110">
        <f t="shared" si="29"/>
        <v>2396.1</v>
      </c>
      <c r="H70" s="110">
        <f t="shared" si="30"/>
        <v>2738.4</v>
      </c>
      <c r="I70" s="110">
        <f t="shared" si="31"/>
        <v>3080.7000000000003</v>
      </c>
      <c r="J70" s="244">
        <v>3423</v>
      </c>
      <c r="K70" s="110">
        <f t="shared" si="32"/>
        <v>3765.3</v>
      </c>
      <c r="L70" s="110">
        <f t="shared" si="33"/>
        <v>4107.5999999999995</v>
      </c>
      <c r="M70" s="110">
        <f t="shared" si="34"/>
        <v>4449.9000000000005</v>
      </c>
      <c r="N70" s="108">
        <f t="shared" si="35"/>
        <v>4792.2</v>
      </c>
      <c r="O70" s="108">
        <f t="shared" si="36"/>
        <v>5134.5</v>
      </c>
      <c r="P70" s="175">
        <v>180</v>
      </c>
      <c r="Q70" s="129">
        <v>180</v>
      </c>
      <c r="R70" s="11"/>
    </row>
    <row r="71" spans="1:18" ht="15.75" x14ac:dyDescent="0.25">
      <c r="A71" s="510"/>
      <c r="B71" s="130" t="s">
        <v>311</v>
      </c>
      <c r="C71" s="110">
        <f t="shared" si="25"/>
        <v>1026.8999999999999</v>
      </c>
      <c r="D71" s="110">
        <f t="shared" si="26"/>
        <v>1369.2</v>
      </c>
      <c r="E71" s="110">
        <f t="shared" si="27"/>
        <v>1711.5</v>
      </c>
      <c r="F71" s="110">
        <f t="shared" si="28"/>
        <v>2053.7999999999997</v>
      </c>
      <c r="G71" s="110">
        <f t="shared" si="29"/>
        <v>2396.1</v>
      </c>
      <c r="H71" s="110">
        <f t="shared" si="30"/>
        <v>2738.4</v>
      </c>
      <c r="I71" s="110">
        <f t="shared" si="31"/>
        <v>3080.7000000000003</v>
      </c>
      <c r="J71" s="244">
        <v>3423</v>
      </c>
      <c r="K71" s="110">
        <f t="shared" si="32"/>
        <v>3765.3</v>
      </c>
      <c r="L71" s="110">
        <f t="shared" si="33"/>
        <v>4107.5999999999995</v>
      </c>
      <c r="M71" s="110">
        <f t="shared" si="34"/>
        <v>4449.9000000000005</v>
      </c>
      <c r="N71" s="108">
        <f t="shared" si="35"/>
        <v>4792.2</v>
      </c>
      <c r="O71" s="108">
        <f t="shared" si="36"/>
        <v>5134.5</v>
      </c>
      <c r="P71" s="175">
        <v>180</v>
      </c>
      <c r="Q71" s="148">
        <v>220</v>
      </c>
      <c r="R71" s="11"/>
    </row>
    <row r="72" spans="1:18" ht="15.75" x14ac:dyDescent="0.25">
      <c r="A72" s="510"/>
      <c r="B72" s="130" t="s">
        <v>156</v>
      </c>
      <c r="C72" s="110">
        <f t="shared" si="25"/>
        <v>1026.8999999999999</v>
      </c>
      <c r="D72" s="110">
        <f t="shared" si="26"/>
        <v>1369.2</v>
      </c>
      <c r="E72" s="110">
        <f t="shared" si="27"/>
        <v>1711.5</v>
      </c>
      <c r="F72" s="110">
        <f t="shared" si="28"/>
        <v>2053.7999999999997</v>
      </c>
      <c r="G72" s="110">
        <f t="shared" si="29"/>
        <v>2396.1</v>
      </c>
      <c r="H72" s="110">
        <f t="shared" si="30"/>
        <v>2738.4</v>
      </c>
      <c r="I72" s="110">
        <f t="shared" si="31"/>
        <v>3080.7000000000003</v>
      </c>
      <c r="J72" s="244">
        <v>3423</v>
      </c>
      <c r="K72" s="110">
        <f t="shared" si="32"/>
        <v>3765.3</v>
      </c>
      <c r="L72" s="110">
        <f t="shared" si="33"/>
        <v>4107.5999999999995</v>
      </c>
      <c r="M72" s="110">
        <f t="shared" si="34"/>
        <v>4449.9000000000005</v>
      </c>
      <c r="N72" s="108">
        <f t="shared" si="35"/>
        <v>4792.2</v>
      </c>
      <c r="O72" s="108">
        <f t="shared" si="36"/>
        <v>5134.5</v>
      </c>
      <c r="P72" s="175">
        <v>180</v>
      </c>
      <c r="Q72" s="129">
        <v>180</v>
      </c>
      <c r="R72" s="11"/>
    </row>
    <row r="73" spans="1:18" ht="15.75" x14ac:dyDescent="0.25">
      <c r="A73" s="510"/>
      <c r="B73" s="130" t="s">
        <v>312</v>
      </c>
      <c r="C73" s="110">
        <f t="shared" si="25"/>
        <v>1026.8999999999999</v>
      </c>
      <c r="D73" s="110">
        <f t="shared" si="26"/>
        <v>1369.2</v>
      </c>
      <c r="E73" s="110">
        <f t="shared" si="27"/>
        <v>1711.5</v>
      </c>
      <c r="F73" s="110">
        <f t="shared" si="28"/>
        <v>2053.7999999999997</v>
      </c>
      <c r="G73" s="110">
        <f t="shared" si="29"/>
        <v>2396.1</v>
      </c>
      <c r="H73" s="110">
        <f t="shared" si="30"/>
        <v>2738.4</v>
      </c>
      <c r="I73" s="110">
        <f t="shared" si="31"/>
        <v>3080.7000000000003</v>
      </c>
      <c r="J73" s="244">
        <v>3423</v>
      </c>
      <c r="K73" s="110">
        <f t="shared" si="32"/>
        <v>3765.3</v>
      </c>
      <c r="L73" s="110">
        <f t="shared" si="33"/>
        <v>4107.5999999999995</v>
      </c>
      <c r="M73" s="110">
        <f t="shared" si="34"/>
        <v>4449.9000000000005</v>
      </c>
      <c r="N73" s="108">
        <f t="shared" si="35"/>
        <v>4792.2</v>
      </c>
      <c r="O73" s="108">
        <f t="shared" si="36"/>
        <v>5134.5</v>
      </c>
      <c r="P73" s="175">
        <v>180</v>
      </c>
      <c r="Q73" s="148">
        <v>215</v>
      </c>
      <c r="R73" s="11"/>
    </row>
    <row r="74" spans="1:18" ht="15.75" x14ac:dyDescent="0.25">
      <c r="A74" s="510"/>
      <c r="B74" s="130" t="s">
        <v>157</v>
      </c>
      <c r="C74" s="110">
        <f t="shared" si="12"/>
        <v>1026.8999999999999</v>
      </c>
      <c r="D74" s="110">
        <f t="shared" si="1"/>
        <v>1369.2</v>
      </c>
      <c r="E74" s="110">
        <f t="shared" si="2"/>
        <v>1711.5</v>
      </c>
      <c r="F74" s="110">
        <f t="shared" si="3"/>
        <v>2053.7999999999997</v>
      </c>
      <c r="G74" s="110">
        <f t="shared" si="4"/>
        <v>2396.1</v>
      </c>
      <c r="H74" s="110">
        <f t="shared" si="5"/>
        <v>2738.4</v>
      </c>
      <c r="I74" s="110">
        <f t="shared" si="6"/>
        <v>3080.7000000000003</v>
      </c>
      <c r="J74" s="244">
        <v>3423</v>
      </c>
      <c r="K74" s="110">
        <f t="shared" si="7"/>
        <v>3765.3</v>
      </c>
      <c r="L74" s="110">
        <f t="shared" si="8"/>
        <v>4107.5999999999995</v>
      </c>
      <c r="M74" s="110">
        <f t="shared" si="9"/>
        <v>4449.9000000000005</v>
      </c>
      <c r="N74" s="108">
        <f t="shared" si="10"/>
        <v>4792.2</v>
      </c>
      <c r="O74" s="108">
        <f t="shared" si="11"/>
        <v>5134.5</v>
      </c>
      <c r="P74" s="175">
        <v>180</v>
      </c>
      <c r="Q74" s="129">
        <v>180</v>
      </c>
      <c r="R74" s="11"/>
    </row>
    <row r="75" spans="1:18" ht="15.75" x14ac:dyDescent="0.25">
      <c r="A75" s="510"/>
      <c r="B75" s="130" t="s">
        <v>313</v>
      </c>
      <c r="C75" s="110">
        <f t="shared" si="12"/>
        <v>1026.8999999999999</v>
      </c>
      <c r="D75" s="110">
        <f t="shared" si="1"/>
        <v>1369.2</v>
      </c>
      <c r="E75" s="110">
        <f t="shared" si="2"/>
        <v>1711.5</v>
      </c>
      <c r="F75" s="110">
        <f t="shared" si="3"/>
        <v>2053.7999999999997</v>
      </c>
      <c r="G75" s="110">
        <f t="shared" si="4"/>
        <v>2396.1</v>
      </c>
      <c r="H75" s="110">
        <f t="shared" si="5"/>
        <v>2738.4</v>
      </c>
      <c r="I75" s="110">
        <f t="shared" si="6"/>
        <v>3080.7000000000003</v>
      </c>
      <c r="J75" s="244">
        <v>3423</v>
      </c>
      <c r="K75" s="110">
        <f t="shared" si="7"/>
        <v>3765.3</v>
      </c>
      <c r="L75" s="110">
        <f t="shared" si="8"/>
        <v>4107.5999999999995</v>
      </c>
      <c r="M75" s="110">
        <f t="shared" si="9"/>
        <v>4449.9000000000005</v>
      </c>
      <c r="N75" s="108">
        <f t="shared" si="10"/>
        <v>4792.2</v>
      </c>
      <c r="O75" s="108">
        <f t="shared" si="11"/>
        <v>5134.5</v>
      </c>
      <c r="P75" s="176">
        <v>180</v>
      </c>
      <c r="Q75" s="131">
        <v>220</v>
      </c>
      <c r="R75" s="11"/>
    </row>
    <row r="76" spans="1:18" ht="15.75" x14ac:dyDescent="0.25">
      <c r="A76" s="510"/>
      <c r="B76" s="124" t="s">
        <v>158</v>
      </c>
      <c r="C76" s="110">
        <f t="shared" si="12"/>
        <v>1026.8999999999999</v>
      </c>
      <c r="D76" s="110">
        <f t="shared" si="1"/>
        <v>1369.2</v>
      </c>
      <c r="E76" s="110">
        <f t="shared" si="2"/>
        <v>1711.5</v>
      </c>
      <c r="F76" s="110">
        <f t="shared" si="3"/>
        <v>2053.7999999999997</v>
      </c>
      <c r="G76" s="110">
        <f t="shared" si="4"/>
        <v>2396.1</v>
      </c>
      <c r="H76" s="110">
        <f t="shared" si="5"/>
        <v>2738.4</v>
      </c>
      <c r="I76" s="110">
        <f t="shared" si="6"/>
        <v>3080.7000000000003</v>
      </c>
      <c r="J76" s="244">
        <v>3423</v>
      </c>
      <c r="K76" s="110">
        <f t="shared" si="7"/>
        <v>3765.3</v>
      </c>
      <c r="L76" s="110">
        <f t="shared" si="8"/>
        <v>4107.5999999999995</v>
      </c>
      <c r="M76" s="110">
        <f t="shared" si="9"/>
        <v>4449.9000000000005</v>
      </c>
      <c r="N76" s="108">
        <f t="shared" si="10"/>
        <v>4792.2</v>
      </c>
      <c r="O76" s="108">
        <f t="shared" si="11"/>
        <v>5134.5</v>
      </c>
      <c r="P76" s="175">
        <v>180</v>
      </c>
      <c r="Q76" s="129">
        <v>180</v>
      </c>
    </row>
    <row r="77" spans="1:18" x14ac:dyDescent="0.25">
      <c r="A77" s="560"/>
      <c r="B77" s="545" t="s">
        <v>332</v>
      </c>
      <c r="C77" s="110">
        <f t="shared" si="12"/>
        <v>1026.8999999999999</v>
      </c>
      <c r="D77" s="110">
        <f t="shared" si="1"/>
        <v>1369.2</v>
      </c>
      <c r="E77" s="110">
        <f t="shared" si="2"/>
        <v>1711.5</v>
      </c>
      <c r="F77" s="110">
        <f t="shared" si="3"/>
        <v>2053.7999999999997</v>
      </c>
      <c r="G77" s="110">
        <f t="shared" si="4"/>
        <v>2396.1</v>
      </c>
      <c r="H77" s="110">
        <f t="shared" si="5"/>
        <v>2738.4</v>
      </c>
      <c r="I77" s="110">
        <f t="shared" si="6"/>
        <v>3080.7000000000003</v>
      </c>
      <c r="J77" s="244">
        <v>3423</v>
      </c>
      <c r="K77" s="110">
        <f t="shared" si="7"/>
        <v>3765.3</v>
      </c>
      <c r="L77" s="110">
        <f t="shared" si="8"/>
        <v>4107.5999999999995</v>
      </c>
      <c r="M77" s="110">
        <f t="shared" si="9"/>
        <v>4449.9000000000005</v>
      </c>
      <c r="N77" s="108">
        <f t="shared" si="10"/>
        <v>4792.2</v>
      </c>
      <c r="O77" s="108">
        <f t="shared" si="11"/>
        <v>5134.5</v>
      </c>
      <c r="P77" s="510">
        <v>150</v>
      </c>
      <c r="Q77" s="579">
        <v>185</v>
      </c>
    </row>
    <row r="78" spans="1:18" x14ac:dyDescent="0.25">
      <c r="A78" s="560"/>
      <c r="B78" s="546"/>
      <c r="C78" s="110">
        <f t="shared" si="12"/>
        <v>1026.8999999999999</v>
      </c>
      <c r="D78" s="110">
        <f t="shared" si="1"/>
        <v>1369.2</v>
      </c>
      <c r="E78" s="110">
        <f t="shared" si="2"/>
        <v>1711.5</v>
      </c>
      <c r="F78" s="110">
        <f t="shared" si="3"/>
        <v>2053.7999999999997</v>
      </c>
      <c r="G78" s="110">
        <f t="shared" si="4"/>
        <v>2396.1</v>
      </c>
      <c r="H78" s="110">
        <f t="shared" si="5"/>
        <v>2738.4</v>
      </c>
      <c r="I78" s="110">
        <f t="shared" si="6"/>
        <v>3080.7000000000003</v>
      </c>
      <c r="J78" s="244">
        <v>3423</v>
      </c>
      <c r="K78" s="110">
        <f t="shared" si="7"/>
        <v>3765.3</v>
      </c>
      <c r="L78" s="110">
        <f t="shared" si="8"/>
        <v>4107.5999999999995</v>
      </c>
      <c r="M78" s="110">
        <f t="shared" si="9"/>
        <v>4449.9000000000005</v>
      </c>
      <c r="N78" s="108">
        <f t="shared" si="10"/>
        <v>4792.2</v>
      </c>
      <c r="O78" s="108">
        <f t="shared" si="11"/>
        <v>5134.5</v>
      </c>
      <c r="P78" s="510">
        <v>150</v>
      </c>
      <c r="Q78" s="579">
        <v>150</v>
      </c>
    </row>
    <row r="79" spans="1:18" ht="15.75" x14ac:dyDescent="0.25">
      <c r="A79" s="510"/>
      <c r="B79" s="125" t="s">
        <v>159</v>
      </c>
      <c r="C79" s="110">
        <f t="shared" si="12"/>
        <v>1026.8999999999999</v>
      </c>
      <c r="D79" s="110">
        <f t="shared" si="1"/>
        <v>1369.2</v>
      </c>
      <c r="E79" s="110">
        <f t="shared" si="2"/>
        <v>1711.5</v>
      </c>
      <c r="F79" s="110">
        <f t="shared" si="3"/>
        <v>2053.7999999999997</v>
      </c>
      <c r="G79" s="110">
        <f t="shared" si="4"/>
        <v>2396.1</v>
      </c>
      <c r="H79" s="110">
        <f t="shared" si="5"/>
        <v>2738.4</v>
      </c>
      <c r="I79" s="110">
        <f t="shared" si="6"/>
        <v>3080.7000000000003</v>
      </c>
      <c r="J79" s="244">
        <v>3423</v>
      </c>
      <c r="K79" s="110">
        <f t="shared" si="7"/>
        <v>3765.3</v>
      </c>
      <c r="L79" s="110">
        <f t="shared" si="8"/>
        <v>4107.5999999999995</v>
      </c>
      <c r="M79" s="110">
        <f t="shared" si="9"/>
        <v>4449.9000000000005</v>
      </c>
      <c r="N79" s="108">
        <f t="shared" si="10"/>
        <v>4792.2</v>
      </c>
      <c r="O79" s="108">
        <f t="shared" si="11"/>
        <v>5134.5</v>
      </c>
      <c r="P79" s="175">
        <v>180</v>
      </c>
      <c r="Q79" s="129">
        <v>180</v>
      </c>
    </row>
    <row r="80" spans="1:18" ht="16.5" thickBot="1" x14ac:dyDescent="0.3">
      <c r="A80" s="511"/>
      <c r="B80" s="137" t="s">
        <v>316</v>
      </c>
      <c r="C80" s="117">
        <f t="shared" si="12"/>
        <v>1026.8999999999999</v>
      </c>
      <c r="D80" s="117">
        <f t="shared" si="1"/>
        <v>1369.2</v>
      </c>
      <c r="E80" s="117">
        <f t="shared" si="2"/>
        <v>1711.5</v>
      </c>
      <c r="F80" s="117">
        <f t="shared" si="3"/>
        <v>2053.7999999999997</v>
      </c>
      <c r="G80" s="117">
        <f t="shared" si="4"/>
        <v>2396.1</v>
      </c>
      <c r="H80" s="117">
        <f t="shared" si="5"/>
        <v>2738.4</v>
      </c>
      <c r="I80" s="117">
        <f t="shared" si="6"/>
        <v>3080.7000000000003</v>
      </c>
      <c r="J80" s="244">
        <v>3423</v>
      </c>
      <c r="K80" s="117">
        <f t="shared" si="7"/>
        <v>3765.3</v>
      </c>
      <c r="L80" s="117">
        <f t="shared" si="8"/>
        <v>4107.5999999999995</v>
      </c>
      <c r="M80" s="117">
        <f t="shared" si="9"/>
        <v>4449.9000000000005</v>
      </c>
      <c r="N80" s="123">
        <f t="shared" si="10"/>
        <v>4792.2</v>
      </c>
      <c r="O80" s="123">
        <f t="shared" si="11"/>
        <v>5134.5</v>
      </c>
      <c r="P80" s="181">
        <v>150</v>
      </c>
      <c r="Q80" s="157">
        <v>150</v>
      </c>
    </row>
    <row r="81" spans="1:17" ht="15.75" x14ac:dyDescent="0.25">
      <c r="A81" s="518">
        <v>5</v>
      </c>
      <c r="B81" s="136" t="s">
        <v>160</v>
      </c>
      <c r="C81" s="120">
        <f t="shared" si="12"/>
        <v>1254</v>
      </c>
      <c r="D81" s="120">
        <f t="shared" si="1"/>
        <v>1672</v>
      </c>
      <c r="E81" s="120">
        <f t="shared" si="2"/>
        <v>2090</v>
      </c>
      <c r="F81" s="120">
        <f t="shared" si="3"/>
        <v>2508</v>
      </c>
      <c r="G81" s="120">
        <f t="shared" si="4"/>
        <v>2926</v>
      </c>
      <c r="H81" s="120">
        <f t="shared" si="5"/>
        <v>3344</v>
      </c>
      <c r="I81" s="120">
        <f t="shared" si="6"/>
        <v>3762</v>
      </c>
      <c r="J81" s="120">
        <v>4180</v>
      </c>
      <c r="K81" s="120">
        <f t="shared" si="7"/>
        <v>4598</v>
      </c>
      <c r="L81" s="120">
        <f t="shared" si="8"/>
        <v>5016</v>
      </c>
      <c r="M81" s="120">
        <f t="shared" si="9"/>
        <v>5434</v>
      </c>
      <c r="N81" s="121">
        <f t="shared" si="10"/>
        <v>5852</v>
      </c>
      <c r="O81" s="121">
        <f t="shared" si="11"/>
        <v>6270</v>
      </c>
      <c r="P81" s="174">
        <v>180</v>
      </c>
      <c r="Q81" s="147">
        <v>180</v>
      </c>
    </row>
    <row r="82" spans="1:17" ht="15.75" x14ac:dyDescent="0.25">
      <c r="A82" s="519"/>
      <c r="B82" s="130" t="s">
        <v>161</v>
      </c>
      <c r="C82" s="110">
        <f t="shared" si="12"/>
        <v>1232.3999999999999</v>
      </c>
      <c r="D82" s="110">
        <f t="shared" si="1"/>
        <v>1643.2</v>
      </c>
      <c r="E82" s="110">
        <f t="shared" si="2"/>
        <v>2054</v>
      </c>
      <c r="F82" s="110">
        <f t="shared" si="3"/>
        <v>2464.7999999999997</v>
      </c>
      <c r="G82" s="110">
        <f t="shared" si="4"/>
        <v>2875.6</v>
      </c>
      <c r="H82" s="110">
        <f t="shared" si="5"/>
        <v>3286.4</v>
      </c>
      <c r="I82" s="110">
        <f t="shared" si="6"/>
        <v>3697.2000000000003</v>
      </c>
      <c r="J82" s="110">
        <v>4108</v>
      </c>
      <c r="K82" s="110">
        <f t="shared" si="7"/>
        <v>4518.8</v>
      </c>
      <c r="L82" s="110">
        <f t="shared" si="8"/>
        <v>4929.5999999999995</v>
      </c>
      <c r="M82" s="110">
        <f t="shared" si="9"/>
        <v>5340.4000000000005</v>
      </c>
      <c r="N82" s="108">
        <f t="shared" si="10"/>
        <v>5751.2</v>
      </c>
      <c r="O82" s="108">
        <f t="shared" si="11"/>
        <v>6162</v>
      </c>
      <c r="P82" s="176">
        <v>180</v>
      </c>
      <c r="Q82" s="131">
        <v>220</v>
      </c>
    </row>
    <row r="83" spans="1:17" ht="31.5" x14ac:dyDescent="0.25">
      <c r="A83" s="519"/>
      <c r="B83" s="130" t="s">
        <v>162</v>
      </c>
      <c r="C83" s="110">
        <f t="shared" si="12"/>
        <v>985.8</v>
      </c>
      <c r="D83" s="110">
        <f t="shared" si="1"/>
        <v>1314.4</v>
      </c>
      <c r="E83" s="110">
        <f t="shared" si="2"/>
        <v>1643</v>
      </c>
      <c r="F83" s="110">
        <f t="shared" si="3"/>
        <v>1971.6</v>
      </c>
      <c r="G83" s="110">
        <f t="shared" si="4"/>
        <v>2300.1999999999998</v>
      </c>
      <c r="H83" s="110">
        <f t="shared" si="5"/>
        <v>2628.8</v>
      </c>
      <c r="I83" s="110">
        <f t="shared" si="6"/>
        <v>2957.4</v>
      </c>
      <c r="J83" s="110">
        <v>3286</v>
      </c>
      <c r="K83" s="110">
        <f t="shared" si="7"/>
        <v>3614.6000000000004</v>
      </c>
      <c r="L83" s="110">
        <f t="shared" si="8"/>
        <v>3943.2</v>
      </c>
      <c r="M83" s="110">
        <f t="shared" si="9"/>
        <v>4271.8</v>
      </c>
      <c r="N83" s="108">
        <f t="shared" si="10"/>
        <v>4600.3999999999996</v>
      </c>
      <c r="O83" s="108">
        <f t="shared" si="11"/>
        <v>4929</v>
      </c>
      <c r="P83" s="180" t="s">
        <v>298</v>
      </c>
      <c r="Q83" s="129">
        <v>180</v>
      </c>
    </row>
    <row r="84" spans="1:17" ht="15.75" x14ac:dyDescent="0.25">
      <c r="A84" s="510"/>
      <c r="B84" s="130" t="s">
        <v>163</v>
      </c>
      <c r="C84" s="110">
        <f t="shared" si="12"/>
        <v>1232.3999999999999</v>
      </c>
      <c r="D84" s="110">
        <f t="shared" si="1"/>
        <v>1643.2</v>
      </c>
      <c r="E84" s="110">
        <f t="shared" si="2"/>
        <v>2054</v>
      </c>
      <c r="F84" s="110">
        <f t="shared" si="3"/>
        <v>2464.7999999999997</v>
      </c>
      <c r="G84" s="110">
        <f t="shared" si="4"/>
        <v>2875.6</v>
      </c>
      <c r="H84" s="110">
        <f t="shared" si="5"/>
        <v>3286.4</v>
      </c>
      <c r="I84" s="110">
        <f t="shared" si="6"/>
        <v>3697.2000000000003</v>
      </c>
      <c r="J84" s="110">
        <v>4108</v>
      </c>
      <c r="K84" s="110">
        <f t="shared" si="7"/>
        <v>4518.8</v>
      </c>
      <c r="L84" s="110">
        <f t="shared" si="8"/>
        <v>4929.5999999999995</v>
      </c>
      <c r="M84" s="110">
        <f t="shared" si="9"/>
        <v>5340.4000000000005</v>
      </c>
      <c r="N84" s="108">
        <f t="shared" si="10"/>
        <v>5751.2</v>
      </c>
      <c r="O84" s="108">
        <f t="shared" si="11"/>
        <v>6162</v>
      </c>
      <c r="P84" s="175">
        <v>175</v>
      </c>
      <c r="Q84" s="129">
        <v>180</v>
      </c>
    </row>
    <row r="85" spans="1:17" ht="15.75" x14ac:dyDescent="0.25">
      <c r="A85" s="510"/>
      <c r="B85" s="130" t="s">
        <v>164</v>
      </c>
      <c r="C85" s="110">
        <f t="shared" si="12"/>
        <v>1232.3999999999999</v>
      </c>
      <c r="D85" s="110">
        <f t="shared" si="1"/>
        <v>1643.2</v>
      </c>
      <c r="E85" s="110">
        <f t="shared" si="2"/>
        <v>2054</v>
      </c>
      <c r="F85" s="110">
        <f t="shared" si="3"/>
        <v>2464.7999999999997</v>
      </c>
      <c r="G85" s="110">
        <f t="shared" si="4"/>
        <v>2875.6</v>
      </c>
      <c r="H85" s="110">
        <f t="shared" si="5"/>
        <v>3286.4</v>
      </c>
      <c r="I85" s="110">
        <f t="shared" si="6"/>
        <v>3697.2000000000003</v>
      </c>
      <c r="J85" s="244">
        <v>4108</v>
      </c>
      <c r="K85" s="110">
        <f t="shared" si="7"/>
        <v>4518.8</v>
      </c>
      <c r="L85" s="110">
        <f t="shared" si="8"/>
        <v>4929.5999999999995</v>
      </c>
      <c r="M85" s="110">
        <f t="shared" si="9"/>
        <v>5340.4000000000005</v>
      </c>
      <c r="N85" s="108">
        <f t="shared" si="10"/>
        <v>5751.2</v>
      </c>
      <c r="O85" s="108">
        <f t="shared" si="11"/>
        <v>6162</v>
      </c>
      <c r="P85" s="175">
        <v>180</v>
      </c>
      <c r="Q85" s="129">
        <v>180</v>
      </c>
    </row>
    <row r="86" spans="1:17" ht="15.75" x14ac:dyDescent="0.25">
      <c r="A86" s="510"/>
      <c r="B86" s="130" t="s">
        <v>165</v>
      </c>
      <c r="C86" s="110">
        <f t="shared" si="12"/>
        <v>1232.3999999999999</v>
      </c>
      <c r="D86" s="110">
        <f t="shared" si="1"/>
        <v>1643.2</v>
      </c>
      <c r="E86" s="110">
        <f t="shared" si="2"/>
        <v>2054</v>
      </c>
      <c r="F86" s="110">
        <f t="shared" si="3"/>
        <v>2464.7999999999997</v>
      </c>
      <c r="G86" s="110">
        <f t="shared" si="4"/>
        <v>2875.6</v>
      </c>
      <c r="H86" s="110">
        <f t="shared" si="5"/>
        <v>3286.4</v>
      </c>
      <c r="I86" s="110">
        <f t="shared" si="6"/>
        <v>3697.2000000000003</v>
      </c>
      <c r="J86" s="244">
        <v>4108</v>
      </c>
      <c r="K86" s="110">
        <f t="shared" si="7"/>
        <v>4518.8</v>
      </c>
      <c r="L86" s="67">
        <f t="shared" si="8"/>
        <v>4929.5999999999995</v>
      </c>
      <c r="M86" s="67">
        <f t="shared" si="9"/>
        <v>5340.4000000000005</v>
      </c>
      <c r="N86" s="71">
        <f t="shared" si="10"/>
        <v>5751.2</v>
      </c>
      <c r="O86" s="71">
        <f t="shared" si="11"/>
        <v>6162</v>
      </c>
      <c r="P86" s="176">
        <v>105</v>
      </c>
      <c r="Q86" s="131">
        <v>105</v>
      </c>
    </row>
    <row r="87" spans="1:17" ht="15.75" x14ac:dyDescent="0.25">
      <c r="A87" s="510"/>
      <c r="B87" s="130" t="s">
        <v>329</v>
      </c>
      <c r="C87" s="110">
        <f t="shared" si="12"/>
        <v>1232.3999999999999</v>
      </c>
      <c r="D87" s="110">
        <f t="shared" si="1"/>
        <v>1643.2</v>
      </c>
      <c r="E87" s="110">
        <f t="shared" si="2"/>
        <v>2054</v>
      </c>
      <c r="F87" s="110">
        <f t="shared" si="3"/>
        <v>2464.7999999999997</v>
      </c>
      <c r="G87" s="110">
        <f t="shared" si="4"/>
        <v>2875.6</v>
      </c>
      <c r="H87" s="110">
        <f t="shared" si="5"/>
        <v>3286.4</v>
      </c>
      <c r="I87" s="110">
        <f t="shared" si="6"/>
        <v>3697.2000000000003</v>
      </c>
      <c r="J87" s="244">
        <v>4108</v>
      </c>
      <c r="K87" s="108"/>
      <c r="L87" s="109"/>
      <c r="M87" s="109"/>
      <c r="N87" s="109"/>
      <c r="O87" s="109"/>
      <c r="P87" s="176">
        <v>120</v>
      </c>
      <c r="Q87" s="131">
        <v>120</v>
      </c>
    </row>
    <row r="88" spans="1:17" ht="15.75" x14ac:dyDescent="0.25">
      <c r="A88" s="510"/>
      <c r="B88" s="130" t="s">
        <v>166</v>
      </c>
      <c r="C88" s="110">
        <f t="shared" si="12"/>
        <v>1232.3999999999999</v>
      </c>
      <c r="D88" s="110">
        <f t="shared" si="1"/>
        <v>1643.2</v>
      </c>
      <c r="E88" s="110">
        <f t="shared" si="2"/>
        <v>2054</v>
      </c>
      <c r="F88" s="110">
        <f t="shared" si="3"/>
        <v>2464.7999999999997</v>
      </c>
      <c r="G88" s="110">
        <f t="shared" si="4"/>
        <v>2875.6</v>
      </c>
      <c r="H88" s="110">
        <f>J88*0.8</f>
        <v>3286.4</v>
      </c>
      <c r="I88" s="110">
        <f t="shared" si="6"/>
        <v>3697.2000000000003</v>
      </c>
      <c r="J88" s="244">
        <v>4108</v>
      </c>
      <c r="K88" s="110">
        <f t="shared" si="7"/>
        <v>4518.8</v>
      </c>
      <c r="L88" s="68">
        <f t="shared" si="8"/>
        <v>4929.5999999999995</v>
      </c>
      <c r="M88" s="68">
        <f t="shared" si="9"/>
        <v>5340.4000000000005</v>
      </c>
      <c r="N88" s="72">
        <f t="shared" si="10"/>
        <v>5751.2</v>
      </c>
      <c r="O88" s="72">
        <f t="shared" si="11"/>
        <v>6162</v>
      </c>
      <c r="P88" s="175">
        <v>175</v>
      </c>
      <c r="Q88" s="158" t="s">
        <v>328</v>
      </c>
    </row>
    <row r="89" spans="1:17" ht="15.75" x14ac:dyDescent="0.25">
      <c r="A89" s="510"/>
      <c r="B89" s="130" t="s">
        <v>167</v>
      </c>
      <c r="C89" s="110">
        <f t="shared" si="12"/>
        <v>1232.3999999999999</v>
      </c>
      <c r="D89" s="110">
        <f t="shared" si="1"/>
        <v>1643.2</v>
      </c>
      <c r="E89" s="110">
        <f t="shared" si="2"/>
        <v>2054</v>
      </c>
      <c r="F89" s="110">
        <f t="shared" si="3"/>
        <v>2464.7999999999997</v>
      </c>
      <c r="G89" s="110">
        <f t="shared" si="4"/>
        <v>2875.6</v>
      </c>
      <c r="H89" s="110">
        <f t="shared" si="5"/>
        <v>3286.4</v>
      </c>
      <c r="I89" s="110">
        <f t="shared" si="6"/>
        <v>3697.2000000000003</v>
      </c>
      <c r="J89" s="244">
        <v>4108</v>
      </c>
      <c r="K89" s="110">
        <f t="shared" si="7"/>
        <v>4518.8</v>
      </c>
      <c r="L89" s="110">
        <f t="shared" si="8"/>
        <v>4929.5999999999995</v>
      </c>
      <c r="M89" s="110">
        <f t="shared" si="9"/>
        <v>5340.4000000000005</v>
      </c>
      <c r="N89" s="108">
        <f t="shared" si="10"/>
        <v>5751.2</v>
      </c>
      <c r="O89" s="108">
        <f t="shared" si="11"/>
        <v>6162</v>
      </c>
      <c r="P89" s="176">
        <v>150</v>
      </c>
      <c r="Q89" s="131">
        <v>150</v>
      </c>
    </row>
    <row r="90" spans="1:17" ht="15.75" x14ac:dyDescent="0.25">
      <c r="A90" s="510"/>
      <c r="B90" s="130" t="s">
        <v>317</v>
      </c>
      <c r="C90" s="110">
        <f t="shared" si="12"/>
        <v>1232.3999999999999</v>
      </c>
      <c r="D90" s="110">
        <f t="shared" si="1"/>
        <v>1643.2</v>
      </c>
      <c r="E90" s="110">
        <f t="shared" si="2"/>
        <v>2054</v>
      </c>
      <c r="F90" s="110">
        <f t="shared" si="3"/>
        <v>2464.7999999999997</v>
      </c>
      <c r="G90" s="110">
        <f t="shared" si="4"/>
        <v>2875.6</v>
      </c>
      <c r="H90" s="110">
        <f t="shared" si="5"/>
        <v>3286.4</v>
      </c>
      <c r="I90" s="110">
        <f t="shared" si="6"/>
        <v>3697.2000000000003</v>
      </c>
      <c r="J90" s="244">
        <v>4108</v>
      </c>
      <c r="K90" s="110">
        <f t="shared" si="7"/>
        <v>4518.8</v>
      </c>
      <c r="L90" s="110">
        <f t="shared" si="8"/>
        <v>4929.5999999999995</v>
      </c>
      <c r="M90" s="110">
        <f t="shared" si="9"/>
        <v>5340.4000000000005</v>
      </c>
      <c r="N90" s="108">
        <f t="shared" si="10"/>
        <v>5751.2</v>
      </c>
      <c r="O90" s="108">
        <f t="shared" si="11"/>
        <v>6162</v>
      </c>
      <c r="P90" s="176">
        <v>150</v>
      </c>
      <c r="Q90" s="131">
        <v>150</v>
      </c>
    </row>
    <row r="91" spans="1:17" ht="31.5" x14ac:dyDescent="0.25">
      <c r="A91" s="510"/>
      <c r="B91" s="130" t="s">
        <v>318</v>
      </c>
      <c r="C91" s="110">
        <f t="shared" si="12"/>
        <v>985.8</v>
      </c>
      <c r="D91" s="110">
        <f t="shared" si="1"/>
        <v>1314.4</v>
      </c>
      <c r="E91" s="110">
        <f t="shared" si="2"/>
        <v>1643</v>
      </c>
      <c r="F91" s="110">
        <f t="shared" si="3"/>
        <v>1971.6</v>
      </c>
      <c r="G91" s="110">
        <f t="shared" si="4"/>
        <v>2300.1999999999998</v>
      </c>
      <c r="H91" s="110">
        <f t="shared" si="5"/>
        <v>2628.8</v>
      </c>
      <c r="I91" s="110">
        <f t="shared" si="6"/>
        <v>2957.4</v>
      </c>
      <c r="J91" s="110">
        <v>3286</v>
      </c>
      <c r="K91" s="110">
        <f t="shared" si="7"/>
        <v>3614.6000000000004</v>
      </c>
      <c r="L91" s="110">
        <f t="shared" si="8"/>
        <v>3943.2</v>
      </c>
      <c r="M91" s="110">
        <f t="shared" si="9"/>
        <v>4271.8</v>
      </c>
      <c r="N91" s="108">
        <f t="shared" si="10"/>
        <v>4600.3999999999996</v>
      </c>
      <c r="O91" s="108">
        <f t="shared" si="11"/>
        <v>4929</v>
      </c>
      <c r="P91" s="180" t="s">
        <v>298</v>
      </c>
      <c r="Q91" s="129">
        <v>150</v>
      </c>
    </row>
    <row r="92" spans="1:17" ht="31.5" x14ac:dyDescent="0.25">
      <c r="A92" s="510"/>
      <c r="B92" s="130" t="s">
        <v>319</v>
      </c>
      <c r="C92" s="110">
        <f t="shared" si="12"/>
        <v>985.8</v>
      </c>
      <c r="D92" s="110">
        <f t="shared" si="1"/>
        <v>1314.4</v>
      </c>
      <c r="E92" s="110">
        <f t="shared" si="2"/>
        <v>1643</v>
      </c>
      <c r="F92" s="110">
        <f t="shared" si="3"/>
        <v>1971.6</v>
      </c>
      <c r="G92" s="110">
        <f t="shared" si="4"/>
        <v>2300.1999999999998</v>
      </c>
      <c r="H92" s="110">
        <f t="shared" si="5"/>
        <v>2628.8</v>
      </c>
      <c r="I92" s="110">
        <f t="shared" si="6"/>
        <v>2957.4</v>
      </c>
      <c r="J92" s="110">
        <v>3286</v>
      </c>
      <c r="K92" s="110">
        <f t="shared" si="7"/>
        <v>3614.6000000000004</v>
      </c>
      <c r="L92" s="110">
        <f t="shared" si="8"/>
        <v>3943.2</v>
      </c>
      <c r="M92" s="110">
        <f t="shared" si="9"/>
        <v>4271.8</v>
      </c>
      <c r="N92" s="108">
        <f t="shared" si="10"/>
        <v>4600.3999999999996</v>
      </c>
      <c r="O92" s="108">
        <f t="shared" si="11"/>
        <v>4929</v>
      </c>
      <c r="P92" s="180" t="s">
        <v>298</v>
      </c>
      <c r="Q92" s="129">
        <v>180</v>
      </c>
    </row>
    <row r="93" spans="1:17" ht="15.75" x14ac:dyDescent="0.25">
      <c r="A93" s="510"/>
      <c r="B93" s="130" t="s">
        <v>168</v>
      </c>
      <c r="C93" s="110">
        <f t="shared" si="12"/>
        <v>1232.3999999999999</v>
      </c>
      <c r="D93" s="110">
        <f t="shared" si="1"/>
        <v>1643.2</v>
      </c>
      <c r="E93" s="110">
        <f t="shared" si="2"/>
        <v>2054</v>
      </c>
      <c r="F93" s="110">
        <f t="shared" si="3"/>
        <v>2464.7999999999997</v>
      </c>
      <c r="G93" s="110">
        <f t="shared" si="4"/>
        <v>2875.6</v>
      </c>
      <c r="H93" s="110">
        <f t="shared" si="5"/>
        <v>3286.4</v>
      </c>
      <c r="I93" s="110">
        <f t="shared" si="6"/>
        <v>3697.2000000000003</v>
      </c>
      <c r="J93" s="110">
        <v>4108</v>
      </c>
      <c r="K93" s="110">
        <f t="shared" si="7"/>
        <v>4518.8</v>
      </c>
      <c r="L93" s="110">
        <f t="shared" si="8"/>
        <v>4929.5999999999995</v>
      </c>
      <c r="M93" s="110">
        <f t="shared" si="9"/>
        <v>5340.4000000000005</v>
      </c>
      <c r="N93" s="108">
        <f t="shared" si="10"/>
        <v>5751.2</v>
      </c>
      <c r="O93" s="108">
        <f t="shared" si="11"/>
        <v>6162</v>
      </c>
      <c r="P93" s="175">
        <v>180</v>
      </c>
      <c r="Q93" s="129">
        <v>180</v>
      </c>
    </row>
    <row r="94" spans="1:17" ht="15.75" x14ac:dyDescent="0.25">
      <c r="A94" s="510"/>
      <c r="B94" s="130" t="s">
        <v>330</v>
      </c>
      <c r="C94" s="110">
        <f t="shared" si="12"/>
        <v>1232.3999999999999</v>
      </c>
      <c r="D94" s="110">
        <f t="shared" ref="D94:D104" si="37">J94*0.4</f>
        <v>1643.2</v>
      </c>
      <c r="E94" s="110">
        <f t="shared" ref="E94:E104" si="38">J94*0.5</f>
        <v>2054</v>
      </c>
      <c r="F94" s="110">
        <f t="shared" ref="F94:F104" si="39">J94*0.6</f>
        <v>2464.7999999999997</v>
      </c>
      <c r="G94" s="110">
        <f t="shared" ref="G94:G104" si="40">J94*0.7</f>
        <v>2875.6</v>
      </c>
      <c r="H94" s="110">
        <f t="shared" ref="H94:H104" si="41">J94*0.8</f>
        <v>3286.4</v>
      </c>
      <c r="I94" s="110">
        <f t="shared" ref="I94:I103" si="42">J94*0.9</f>
        <v>3697.2000000000003</v>
      </c>
      <c r="J94" s="110">
        <v>4108</v>
      </c>
      <c r="K94" s="110">
        <f t="shared" ref="K94:K104" si="43">J94*1.1</f>
        <v>4518.8</v>
      </c>
      <c r="L94" s="110">
        <f t="shared" ref="L94:L104" si="44">J94*1.2</f>
        <v>4929.5999999999995</v>
      </c>
      <c r="M94" s="110">
        <f t="shared" ref="M94:M104" si="45">J94*1.3</f>
        <v>5340.4000000000005</v>
      </c>
      <c r="N94" s="108">
        <f t="shared" ref="N94:N104" si="46">J94*1.4</f>
        <v>5751.2</v>
      </c>
      <c r="O94" s="108">
        <f t="shared" ref="O94:O104" si="47">J94*1.5</f>
        <v>6162</v>
      </c>
      <c r="P94" s="175">
        <v>150</v>
      </c>
      <c r="Q94" s="129">
        <v>150</v>
      </c>
    </row>
    <row r="95" spans="1:17" ht="31.5" x14ac:dyDescent="0.25">
      <c r="A95" s="510"/>
      <c r="B95" s="130" t="s">
        <v>320</v>
      </c>
      <c r="C95" s="110">
        <f t="shared" si="12"/>
        <v>985.8</v>
      </c>
      <c r="D95" s="110">
        <f t="shared" si="37"/>
        <v>1314.4</v>
      </c>
      <c r="E95" s="110">
        <f t="shared" si="38"/>
        <v>1643</v>
      </c>
      <c r="F95" s="110">
        <f t="shared" si="39"/>
        <v>1971.6</v>
      </c>
      <c r="G95" s="110">
        <f t="shared" si="40"/>
        <v>2300.1999999999998</v>
      </c>
      <c r="H95" s="110">
        <f t="shared" si="41"/>
        <v>2628.8</v>
      </c>
      <c r="I95" s="110">
        <f t="shared" si="42"/>
        <v>2957.4</v>
      </c>
      <c r="J95" s="110">
        <v>3286</v>
      </c>
      <c r="K95" s="110">
        <f t="shared" si="43"/>
        <v>3614.6000000000004</v>
      </c>
      <c r="L95" s="67">
        <f t="shared" si="44"/>
        <v>3943.2</v>
      </c>
      <c r="M95" s="67">
        <f t="shared" si="45"/>
        <v>4271.8</v>
      </c>
      <c r="N95" s="71">
        <f t="shared" si="46"/>
        <v>4600.3999999999996</v>
      </c>
      <c r="O95" s="71">
        <f t="shared" si="47"/>
        <v>4929</v>
      </c>
      <c r="P95" s="176" t="s">
        <v>298</v>
      </c>
      <c r="Q95" s="131">
        <v>100</v>
      </c>
    </row>
    <row r="96" spans="1:17" ht="16.5" thickBot="1" x14ac:dyDescent="0.3">
      <c r="A96" s="511"/>
      <c r="B96" s="137" t="s">
        <v>321</v>
      </c>
      <c r="C96" s="117">
        <f t="shared" si="12"/>
        <v>1232.3999999999999</v>
      </c>
      <c r="D96" s="117">
        <f t="shared" si="37"/>
        <v>1643.2</v>
      </c>
      <c r="E96" s="117">
        <f t="shared" si="38"/>
        <v>2054</v>
      </c>
      <c r="F96" s="117">
        <f t="shared" si="39"/>
        <v>2464.7999999999997</v>
      </c>
      <c r="G96" s="117">
        <f t="shared" si="40"/>
        <v>2875.6</v>
      </c>
      <c r="H96" s="117">
        <f t="shared" si="41"/>
        <v>3286.4</v>
      </c>
      <c r="I96" s="117">
        <f t="shared" si="42"/>
        <v>3697.2000000000003</v>
      </c>
      <c r="J96" s="117">
        <v>4108</v>
      </c>
      <c r="K96" s="117">
        <f t="shared" si="43"/>
        <v>4518.8</v>
      </c>
      <c r="L96" s="117">
        <f t="shared" si="44"/>
        <v>4929.5999999999995</v>
      </c>
      <c r="M96" s="117">
        <f t="shared" si="45"/>
        <v>5340.4000000000005</v>
      </c>
      <c r="N96" s="123">
        <f t="shared" si="46"/>
        <v>5751.2</v>
      </c>
      <c r="O96" s="123">
        <f t="shared" si="47"/>
        <v>6162</v>
      </c>
      <c r="P96" s="181">
        <v>120</v>
      </c>
      <c r="Q96" s="157">
        <v>120</v>
      </c>
    </row>
    <row r="97" spans="1:17" ht="15.75" x14ac:dyDescent="0.25">
      <c r="A97" s="509">
        <v>6</v>
      </c>
      <c r="B97" s="159" t="s">
        <v>322</v>
      </c>
      <c r="C97" s="120">
        <f t="shared" si="12"/>
        <v>1415.1</v>
      </c>
      <c r="D97" s="120">
        <f t="shared" si="37"/>
        <v>1886.8000000000002</v>
      </c>
      <c r="E97" s="120">
        <f t="shared" si="38"/>
        <v>2358.5</v>
      </c>
      <c r="F97" s="120">
        <f t="shared" si="39"/>
        <v>2830.2</v>
      </c>
      <c r="G97" s="120">
        <f t="shared" si="40"/>
        <v>3301.8999999999996</v>
      </c>
      <c r="H97" s="120">
        <f t="shared" si="41"/>
        <v>3773.6000000000004</v>
      </c>
      <c r="I97" s="120">
        <f t="shared" si="42"/>
        <v>4245.3</v>
      </c>
      <c r="J97" s="120">
        <v>4717</v>
      </c>
      <c r="K97" s="120">
        <f t="shared" si="43"/>
        <v>5188.7000000000007</v>
      </c>
      <c r="L97" s="120">
        <f t="shared" si="44"/>
        <v>5660.4</v>
      </c>
      <c r="M97" s="120">
        <f t="shared" si="45"/>
        <v>6132.1</v>
      </c>
      <c r="N97" s="121">
        <f t="shared" si="46"/>
        <v>6603.7999999999993</v>
      </c>
      <c r="O97" s="121">
        <f t="shared" si="47"/>
        <v>7075.5</v>
      </c>
      <c r="P97" s="182">
        <v>190</v>
      </c>
      <c r="Q97" s="162">
        <v>190</v>
      </c>
    </row>
    <row r="98" spans="1:17" ht="15.75" x14ac:dyDescent="0.25">
      <c r="A98" s="510"/>
      <c r="B98" s="130" t="s">
        <v>169</v>
      </c>
      <c r="C98" s="110">
        <f t="shared" si="12"/>
        <v>1415.1</v>
      </c>
      <c r="D98" s="110">
        <f t="shared" si="37"/>
        <v>1886.8000000000002</v>
      </c>
      <c r="E98" s="110">
        <f t="shared" si="38"/>
        <v>2358.5</v>
      </c>
      <c r="F98" s="110">
        <f t="shared" si="39"/>
        <v>2830.2</v>
      </c>
      <c r="G98" s="110">
        <f t="shared" si="40"/>
        <v>3301.8999999999996</v>
      </c>
      <c r="H98" s="110">
        <f t="shared" si="41"/>
        <v>3773.6000000000004</v>
      </c>
      <c r="I98" s="110">
        <f t="shared" si="42"/>
        <v>4245.3</v>
      </c>
      <c r="J98" s="110">
        <v>4717</v>
      </c>
      <c r="K98" s="110">
        <f t="shared" si="43"/>
        <v>5188.7000000000007</v>
      </c>
      <c r="L98" s="110">
        <f t="shared" si="44"/>
        <v>5660.4</v>
      </c>
      <c r="M98" s="110">
        <f t="shared" si="45"/>
        <v>6132.1</v>
      </c>
      <c r="N98" s="108">
        <f t="shared" si="46"/>
        <v>6603.7999999999993</v>
      </c>
      <c r="O98" s="108">
        <f t="shared" si="47"/>
        <v>7075.5</v>
      </c>
      <c r="P98" s="176">
        <v>150</v>
      </c>
      <c r="Q98" s="131">
        <v>150</v>
      </c>
    </row>
    <row r="99" spans="1:17" ht="15.75" x14ac:dyDescent="0.25">
      <c r="A99" s="510"/>
      <c r="B99" s="130" t="s">
        <v>170</v>
      </c>
      <c r="C99" s="110">
        <f t="shared" si="12"/>
        <v>1415.1</v>
      </c>
      <c r="D99" s="110">
        <f t="shared" si="37"/>
        <v>1886.8000000000002</v>
      </c>
      <c r="E99" s="110">
        <f t="shared" si="38"/>
        <v>2358.5</v>
      </c>
      <c r="F99" s="110">
        <f t="shared" si="39"/>
        <v>2830.2</v>
      </c>
      <c r="G99" s="110">
        <f t="shared" si="40"/>
        <v>3301.8999999999996</v>
      </c>
      <c r="H99" s="110">
        <f t="shared" si="41"/>
        <v>3773.6000000000004</v>
      </c>
      <c r="I99" s="110">
        <f t="shared" si="42"/>
        <v>4245.3</v>
      </c>
      <c r="J99" s="244">
        <v>4717</v>
      </c>
      <c r="K99" s="110">
        <f t="shared" si="43"/>
        <v>5188.7000000000007</v>
      </c>
      <c r="L99" s="110">
        <f t="shared" si="44"/>
        <v>5660.4</v>
      </c>
      <c r="M99" s="110">
        <f t="shared" si="45"/>
        <v>6132.1</v>
      </c>
      <c r="N99" s="108">
        <f t="shared" si="46"/>
        <v>6603.7999999999993</v>
      </c>
      <c r="O99" s="108">
        <f t="shared" si="47"/>
        <v>7075.5</v>
      </c>
      <c r="P99" s="176">
        <v>150</v>
      </c>
      <c r="Q99" s="131">
        <v>150</v>
      </c>
    </row>
    <row r="100" spans="1:17" ht="15.75" x14ac:dyDescent="0.25">
      <c r="A100" s="510"/>
      <c r="B100" s="130" t="s">
        <v>323</v>
      </c>
      <c r="C100" s="110">
        <f t="shared" si="12"/>
        <v>1415.1</v>
      </c>
      <c r="D100" s="110">
        <f t="shared" si="37"/>
        <v>1886.8000000000002</v>
      </c>
      <c r="E100" s="110">
        <f t="shared" si="38"/>
        <v>2358.5</v>
      </c>
      <c r="F100" s="110">
        <f t="shared" si="39"/>
        <v>2830.2</v>
      </c>
      <c r="G100" s="110">
        <f t="shared" si="40"/>
        <v>3301.8999999999996</v>
      </c>
      <c r="H100" s="110">
        <f t="shared" si="41"/>
        <v>3773.6000000000004</v>
      </c>
      <c r="I100" s="110">
        <f t="shared" si="42"/>
        <v>4245.3</v>
      </c>
      <c r="J100" s="244">
        <v>4717</v>
      </c>
      <c r="K100" s="110">
        <f t="shared" si="43"/>
        <v>5188.7000000000007</v>
      </c>
      <c r="L100" s="110">
        <f t="shared" si="44"/>
        <v>5660.4</v>
      </c>
      <c r="M100" s="110">
        <f t="shared" si="45"/>
        <v>6132.1</v>
      </c>
      <c r="N100" s="108">
        <f t="shared" si="46"/>
        <v>6603.7999999999993</v>
      </c>
      <c r="O100" s="108">
        <f t="shared" si="47"/>
        <v>7075.5</v>
      </c>
      <c r="P100" s="176">
        <v>150</v>
      </c>
      <c r="Q100" s="131">
        <v>150</v>
      </c>
    </row>
    <row r="101" spans="1:17" ht="15.75" x14ac:dyDescent="0.25">
      <c r="A101" s="510"/>
      <c r="B101" s="163" t="s">
        <v>324</v>
      </c>
      <c r="C101" s="110">
        <f t="shared" si="12"/>
        <v>1415.1</v>
      </c>
      <c r="D101" s="110">
        <f t="shared" si="37"/>
        <v>1886.8000000000002</v>
      </c>
      <c r="E101" s="110">
        <f t="shared" si="38"/>
        <v>2358.5</v>
      </c>
      <c r="F101" s="110">
        <f t="shared" si="39"/>
        <v>2830.2</v>
      </c>
      <c r="G101" s="110">
        <f t="shared" si="40"/>
        <v>3301.8999999999996</v>
      </c>
      <c r="H101" s="110">
        <f t="shared" si="41"/>
        <v>3773.6000000000004</v>
      </c>
      <c r="I101" s="110">
        <f t="shared" si="42"/>
        <v>4245.3</v>
      </c>
      <c r="J101" s="244">
        <v>4717</v>
      </c>
      <c r="K101" s="110">
        <f t="shared" si="43"/>
        <v>5188.7000000000007</v>
      </c>
      <c r="L101" s="110">
        <f t="shared" si="44"/>
        <v>5660.4</v>
      </c>
      <c r="M101" s="110">
        <f t="shared" si="45"/>
        <v>6132.1</v>
      </c>
      <c r="N101" s="108">
        <f t="shared" si="46"/>
        <v>6603.7999999999993</v>
      </c>
      <c r="O101" s="108">
        <f t="shared" si="47"/>
        <v>7075.5</v>
      </c>
      <c r="P101" s="176">
        <v>200</v>
      </c>
      <c r="Q101" s="131">
        <v>200</v>
      </c>
    </row>
    <row r="102" spans="1:17" ht="15.75" x14ac:dyDescent="0.25">
      <c r="A102" s="510"/>
      <c r="B102" s="130" t="s">
        <v>171</v>
      </c>
      <c r="C102" s="110">
        <f t="shared" si="12"/>
        <v>1415.1</v>
      </c>
      <c r="D102" s="110">
        <f t="shared" si="37"/>
        <v>1886.8000000000002</v>
      </c>
      <c r="E102" s="110">
        <f t="shared" si="38"/>
        <v>2358.5</v>
      </c>
      <c r="F102" s="110">
        <f t="shared" si="39"/>
        <v>2830.2</v>
      </c>
      <c r="G102" s="110">
        <f t="shared" si="40"/>
        <v>3301.8999999999996</v>
      </c>
      <c r="H102" s="110">
        <f t="shared" si="41"/>
        <v>3773.6000000000004</v>
      </c>
      <c r="I102" s="110">
        <f t="shared" si="42"/>
        <v>4245.3</v>
      </c>
      <c r="J102" s="244">
        <v>4717</v>
      </c>
      <c r="K102" s="110">
        <f t="shared" si="43"/>
        <v>5188.7000000000007</v>
      </c>
      <c r="L102" s="110">
        <f t="shared" si="44"/>
        <v>5660.4</v>
      </c>
      <c r="M102" s="110">
        <f t="shared" si="45"/>
        <v>6132.1</v>
      </c>
      <c r="N102" s="108">
        <f t="shared" si="46"/>
        <v>6603.7999999999993</v>
      </c>
      <c r="O102" s="108">
        <f t="shared" si="47"/>
        <v>7075.5</v>
      </c>
      <c r="P102" s="176">
        <v>150</v>
      </c>
      <c r="Q102" s="131">
        <v>150</v>
      </c>
    </row>
    <row r="103" spans="1:17" ht="32.25" thickBot="1" x14ac:dyDescent="0.3">
      <c r="A103" s="511"/>
      <c r="B103" s="137" t="s">
        <v>401</v>
      </c>
      <c r="C103" s="117">
        <f t="shared" si="12"/>
        <v>1131.8999999999999</v>
      </c>
      <c r="D103" s="117">
        <f t="shared" si="37"/>
        <v>1509.2</v>
      </c>
      <c r="E103" s="117">
        <f t="shared" si="38"/>
        <v>1886.5</v>
      </c>
      <c r="F103" s="117">
        <f t="shared" si="39"/>
        <v>2263.7999999999997</v>
      </c>
      <c r="G103" s="117">
        <f t="shared" si="40"/>
        <v>2641.1</v>
      </c>
      <c r="H103" s="117">
        <f t="shared" si="41"/>
        <v>3018.4</v>
      </c>
      <c r="I103" s="117">
        <f t="shared" si="42"/>
        <v>3395.7000000000003</v>
      </c>
      <c r="J103" s="117">
        <v>3773</v>
      </c>
      <c r="K103" s="117">
        <f t="shared" si="43"/>
        <v>4150.3</v>
      </c>
      <c r="L103" s="171">
        <f t="shared" si="44"/>
        <v>4527.5999999999995</v>
      </c>
      <c r="M103" s="171">
        <f t="shared" si="45"/>
        <v>4904.9000000000005</v>
      </c>
      <c r="N103" s="172">
        <f t="shared" si="46"/>
        <v>5282.2</v>
      </c>
      <c r="O103" s="172">
        <f t="shared" si="47"/>
        <v>5659.5</v>
      </c>
      <c r="P103" s="181" t="s">
        <v>80</v>
      </c>
      <c r="Q103" s="135">
        <v>180</v>
      </c>
    </row>
    <row r="104" spans="1:17" ht="31.5" x14ac:dyDescent="0.25">
      <c r="A104" s="509">
        <v>7</v>
      </c>
      <c r="B104" s="159" t="s">
        <v>172</v>
      </c>
      <c r="C104" s="120">
        <f t="shared" si="12"/>
        <v>1332.8999999999999</v>
      </c>
      <c r="D104" s="120">
        <f t="shared" si="37"/>
        <v>1777.2</v>
      </c>
      <c r="E104" s="120">
        <f t="shared" si="38"/>
        <v>2221.5</v>
      </c>
      <c r="F104" s="120">
        <f t="shared" si="39"/>
        <v>2665.7999999999997</v>
      </c>
      <c r="G104" s="120">
        <f t="shared" si="40"/>
        <v>3110.1</v>
      </c>
      <c r="H104" s="120">
        <f t="shared" si="41"/>
        <v>3554.4</v>
      </c>
      <c r="I104" s="120">
        <f>J104*0.9</f>
        <v>3998.7000000000003</v>
      </c>
      <c r="J104" s="120">
        <v>4443</v>
      </c>
      <c r="K104" s="120">
        <f t="shared" si="43"/>
        <v>4887.3</v>
      </c>
      <c r="L104" s="120">
        <f t="shared" si="44"/>
        <v>5331.5999999999995</v>
      </c>
      <c r="M104" s="120">
        <f t="shared" si="45"/>
        <v>5775.9000000000005</v>
      </c>
      <c r="N104" s="120">
        <f t="shared" si="46"/>
        <v>6220.2</v>
      </c>
      <c r="O104" s="121">
        <f t="shared" si="47"/>
        <v>6664.5</v>
      </c>
      <c r="P104" s="179" t="s">
        <v>298</v>
      </c>
      <c r="Q104" s="128">
        <v>220</v>
      </c>
    </row>
    <row r="105" spans="1:17" ht="31.5" x14ac:dyDescent="0.25">
      <c r="A105" s="510"/>
      <c r="B105" s="163" t="s">
        <v>173</v>
      </c>
      <c r="C105" s="110">
        <f t="shared" ref="C105:C110" si="48">J105*0.3</f>
        <v>1332.8999999999999</v>
      </c>
      <c r="D105" s="110">
        <f t="shared" ref="D105:D110" si="49">J105*0.4</f>
        <v>1777.2</v>
      </c>
      <c r="E105" s="110">
        <f t="shared" ref="E105:E110" si="50">J105*0.5</f>
        <v>2221.5</v>
      </c>
      <c r="F105" s="110">
        <f t="shared" ref="F105:F110" si="51">J105*0.6</f>
        <v>2665.7999999999997</v>
      </c>
      <c r="G105" s="110">
        <f t="shared" ref="G105:G110" si="52">J105*0.7</f>
        <v>3110.1</v>
      </c>
      <c r="H105" s="110">
        <f t="shared" ref="H105:H110" si="53">J105*0.8</f>
        <v>3554.4</v>
      </c>
      <c r="I105" s="110">
        <f t="shared" ref="I105:I110" si="54">J105*0.9</f>
        <v>3998.7000000000003</v>
      </c>
      <c r="J105" s="110">
        <v>4443</v>
      </c>
      <c r="K105" s="110">
        <f t="shared" ref="K105:K110" si="55">J105*1.1</f>
        <v>4887.3</v>
      </c>
      <c r="L105" s="110">
        <f t="shared" ref="L105:L110" si="56">J105*1.2</f>
        <v>5331.5999999999995</v>
      </c>
      <c r="M105" s="110">
        <f t="shared" ref="M105:M110" si="57">J105*1.3</f>
        <v>5775.9000000000005</v>
      </c>
      <c r="N105" s="110">
        <f t="shared" ref="N105:N110" si="58">J105*1.4</f>
        <v>6220.2</v>
      </c>
      <c r="O105" s="108">
        <f t="shared" ref="O105:O110" si="59">J105*1.5</f>
        <v>6664.5</v>
      </c>
      <c r="P105" s="176" t="s">
        <v>298</v>
      </c>
      <c r="Q105" s="131">
        <v>220</v>
      </c>
    </row>
    <row r="106" spans="1:17" ht="15.75" x14ac:dyDescent="0.25">
      <c r="A106" s="510"/>
      <c r="B106" s="163" t="s">
        <v>174</v>
      </c>
      <c r="C106" s="110">
        <f t="shared" si="48"/>
        <v>1665.8999999999999</v>
      </c>
      <c r="D106" s="110">
        <f t="shared" si="49"/>
        <v>2221.2000000000003</v>
      </c>
      <c r="E106" s="110">
        <f t="shared" si="50"/>
        <v>2776.5</v>
      </c>
      <c r="F106" s="110">
        <f t="shared" si="51"/>
        <v>3331.7999999999997</v>
      </c>
      <c r="G106" s="110">
        <f t="shared" si="52"/>
        <v>3887.1</v>
      </c>
      <c r="H106" s="110">
        <f t="shared" si="53"/>
        <v>4442.4000000000005</v>
      </c>
      <c r="I106" s="110">
        <f t="shared" si="54"/>
        <v>4997.7</v>
      </c>
      <c r="J106" s="110">
        <v>5553</v>
      </c>
      <c r="K106" s="110">
        <f t="shared" si="55"/>
        <v>6108.3</v>
      </c>
      <c r="L106" s="110">
        <f t="shared" si="56"/>
        <v>6663.5999999999995</v>
      </c>
      <c r="M106" s="110">
        <f t="shared" si="57"/>
        <v>7218.9000000000005</v>
      </c>
      <c r="N106" s="110">
        <f t="shared" si="58"/>
        <v>7774.2</v>
      </c>
      <c r="O106" s="108">
        <f t="shared" si="59"/>
        <v>8329.5</v>
      </c>
      <c r="P106" s="176">
        <v>210</v>
      </c>
      <c r="Q106" s="131">
        <v>210</v>
      </c>
    </row>
    <row r="107" spans="1:17" ht="31.5" x14ac:dyDescent="0.25">
      <c r="A107" s="510"/>
      <c r="B107" s="163" t="s">
        <v>325</v>
      </c>
      <c r="C107" s="110">
        <f t="shared" si="48"/>
        <v>1332.8999999999999</v>
      </c>
      <c r="D107" s="110">
        <f t="shared" si="49"/>
        <v>1777.2</v>
      </c>
      <c r="E107" s="110">
        <f t="shared" si="50"/>
        <v>2221.5</v>
      </c>
      <c r="F107" s="110">
        <f t="shared" si="51"/>
        <v>2665.7999999999997</v>
      </c>
      <c r="G107" s="110">
        <f t="shared" si="52"/>
        <v>3110.1</v>
      </c>
      <c r="H107" s="110">
        <f t="shared" si="53"/>
        <v>3554.4</v>
      </c>
      <c r="I107" s="110">
        <f t="shared" si="54"/>
        <v>3998.7000000000003</v>
      </c>
      <c r="J107" s="110">
        <v>4443</v>
      </c>
      <c r="K107" s="110">
        <f t="shared" si="55"/>
        <v>4887.3</v>
      </c>
      <c r="L107" s="110">
        <f t="shared" si="56"/>
        <v>5331.5999999999995</v>
      </c>
      <c r="M107" s="110">
        <f t="shared" si="57"/>
        <v>5775.9000000000005</v>
      </c>
      <c r="N107" s="110">
        <f t="shared" si="58"/>
        <v>6220.2</v>
      </c>
      <c r="O107" s="108">
        <f t="shared" si="59"/>
        <v>6664.5</v>
      </c>
      <c r="P107" s="176" t="s">
        <v>298</v>
      </c>
      <c r="Q107" s="131">
        <v>220</v>
      </c>
    </row>
    <row r="108" spans="1:17" ht="32.25" thickBot="1" x14ac:dyDescent="0.3">
      <c r="A108" s="511"/>
      <c r="B108" s="165" t="s">
        <v>326</v>
      </c>
      <c r="C108" s="117">
        <f t="shared" si="48"/>
        <v>1332.8999999999999</v>
      </c>
      <c r="D108" s="117">
        <f t="shared" si="49"/>
        <v>1777.2</v>
      </c>
      <c r="E108" s="117">
        <f t="shared" si="50"/>
        <v>2221.5</v>
      </c>
      <c r="F108" s="117">
        <f t="shared" si="51"/>
        <v>2665.7999999999997</v>
      </c>
      <c r="G108" s="117">
        <f t="shared" si="52"/>
        <v>3110.1</v>
      </c>
      <c r="H108" s="117">
        <f t="shared" si="53"/>
        <v>3554.4</v>
      </c>
      <c r="I108" s="117">
        <f t="shared" si="54"/>
        <v>3998.7000000000003</v>
      </c>
      <c r="J108" s="117">
        <v>4443</v>
      </c>
      <c r="K108" s="117">
        <f t="shared" si="55"/>
        <v>4887.3</v>
      </c>
      <c r="L108" s="117">
        <f t="shared" si="56"/>
        <v>5331.5999999999995</v>
      </c>
      <c r="M108" s="117">
        <f t="shared" si="57"/>
        <v>5775.9000000000005</v>
      </c>
      <c r="N108" s="117">
        <f t="shared" si="58"/>
        <v>6220.2</v>
      </c>
      <c r="O108" s="123">
        <f t="shared" si="59"/>
        <v>6664.5</v>
      </c>
      <c r="P108" s="181" t="s">
        <v>298</v>
      </c>
      <c r="Q108" s="157">
        <v>210</v>
      </c>
    </row>
    <row r="109" spans="1:17" ht="31.5" x14ac:dyDescent="0.25">
      <c r="A109" s="509">
        <v>8</v>
      </c>
      <c r="B109" s="159" t="s">
        <v>175</v>
      </c>
      <c r="C109" s="120">
        <f t="shared" si="48"/>
        <v>1570.2</v>
      </c>
      <c r="D109" s="120">
        <f t="shared" si="49"/>
        <v>2093.6</v>
      </c>
      <c r="E109" s="120">
        <f t="shared" si="50"/>
        <v>2617</v>
      </c>
      <c r="F109" s="120">
        <f t="shared" si="51"/>
        <v>3140.4</v>
      </c>
      <c r="G109" s="120">
        <f t="shared" si="52"/>
        <v>3663.7999999999997</v>
      </c>
      <c r="H109" s="120">
        <f t="shared" si="53"/>
        <v>4187.2</v>
      </c>
      <c r="I109" s="120">
        <f t="shared" si="54"/>
        <v>4710.6000000000004</v>
      </c>
      <c r="J109" s="120">
        <v>5234</v>
      </c>
      <c r="K109" s="120">
        <f t="shared" si="55"/>
        <v>5757.4000000000005</v>
      </c>
      <c r="L109" s="120">
        <f t="shared" si="56"/>
        <v>6280.8</v>
      </c>
      <c r="M109" s="120">
        <f t="shared" si="57"/>
        <v>6804.2</v>
      </c>
      <c r="N109" s="120">
        <f t="shared" si="58"/>
        <v>7327.5999999999995</v>
      </c>
      <c r="O109" s="121">
        <f t="shared" si="59"/>
        <v>7851</v>
      </c>
      <c r="P109" s="179" t="s">
        <v>298</v>
      </c>
      <c r="Q109" s="128">
        <v>190</v>
      </c>
    </row>
    <row r="110" spans="1:17" ht="32.25" thickBot="1" x14ac:dyDescent="0.3">
      <c r="A110" s="511"/>
      <c r="B110" s="165" t="s">
        <v>327</v>
      </c>
      <c r="C110" s="117">
        <f t="shared" si="48"/>
        <v>1570.2</v>
      </c>
      <c r="D110" s="117">
        <f t="shared" si="49"/>
        <v>2093.6</v>
      </c>
      <c r="E110" s="117">
        <f t="shared" si="50"/>
        <v>2617</v>
      </c>
      <c r="F110" s="117">
        <f t="shared" si="51"/>
        <v>3140.4</v>
      </c>
      <c r="G110" s="117">
        <f t="shared" si="52"/>
        <v>3663.7999999999997</v>
      </c>
      <c r="H110" s="117">
        <f t="shared" si="53"/>
        <v>4187.2</v>
      </c>
      <c r="I110" s="117">
        <f t="shared" si="54"/>
        <v>4710.6000000000004</v>
      </c>
      <c r="J110" s="117">
        <v>5234</v>
      </c>
      <c r="K110" s="117">
        <f t="shared" si="55"/>
        <v>5757.4000000000005</v>
      </c>
      <c r="L110" s="117">
        <f t="shared" si="56"/>
        <v>6280.8</v>
      </c>
      <c r="M110" s="117">
        <f t="shared" si="57"/>
        <v>6804.2</v>
      </c>
      <c r="N110" s="117">
        <f t="shared" si="58"/>
        <v>7327.5999999999995</v>
      </c>
      <c r="O110" s="123">
        <f t="shared" si="59"/>
        <v>7851</v>
      </c>
      <c r="P110" s="181" t="s">
        <v>298</v>
      </c>
      <c r="Q110" s="157">
        <v>190</v>
      </c>
    </row>
    <row r="111" spans="1:17" ht="15.75" thickBot="1" x14ac:dyDescent="0.3"/>
    <row r="112" spans="1:17" ht="21" x14ac:dyDescent="0.25">
      <c r="B112" s="351" t="s">
        <v>394</v>
      </c>
      <c r="C112" s="352"/>
      <c r="D112" s="353"/>
      <c r="E112" s="353"/>
      <c r="F112" s="353"/>
      <c r="G112" s="353"/>
      <c r="H112" s="353"/>
      <c r="I112" s="336"/>
      <c r="J112" s="336"/>
      <c r="K112" s="292"/>
      <c r="L112" s="336"/>
      <c r="M112" s="336"/>
      <c r="N112" s="336"/>
      <c r="O112" s="336"/>
      <c r="P112" s="336"/>
      <c r="Q112" s="337"/>
    </row>
    <row r="113" spans="1:17" ht="18.75" x14ac:dyDescent="0.3">
      <c r="B113" s="348" t="s">
        <v>391</v>
      </c>
      <c r="C113" s="349"/>
      <c r="D113" s="350"/>
      <c r="E113" s="350"/>
      <c r="F113" s="350"/>
      <c r="G113" s="350"/>
      <c r="H113" s="240"/>
      <c r="I113" s="350" t="s">
        <v>393</v>
      </c>
      <c r="J113" s="354"/>
      <c r="K113" s="354"/>
      <c r="L113" s="354"/>
      <c r="M113" s="354"/>
      <c r="N113" s="354"/>
      <c r="O113" s="354"/>
      <c r="P113" s="240"/>
      <c r="Q113" s="355"/>
    </row>
    <row r="114" spans="1:17" ht="15.75" thickBot="1" x14ac:dyDescent="0.3">
      <c r="B114" s="356" t="s">
        <v>392</v>
      </c>
      <c r="C114" s="357"/>
      <c r="D114" s="358"/>
      <c r="E114" s="358"/>
      <c r="F114" s="358"/>
      <c r="G114" s="358"/>
      <c r="H114" s="358"/>
      <c r="I114" s="359"/>
      <c r="J114" s="359"/>
      <c r="K114" s="359"/>
      <c r="L114" s="359"/>
      <c r="M114" s="359"/>
      <c r="N114" s="359"/>
      <c r="O114" s="359"/>
      <c r="P114" s="359"/>
      <c r="Q114" s="360"/>
    </row>
    <row r="117" spans="1:17" x14ac:dyDescent="0.25">
      <c r="A117" s="13" t="s">
        <v>7</v>
      </c>
      <c r="B117" s="13"/>
      <c r="C117" s="13"/>
      <c r="D117" s="14"/>
      <c r="E117" s="14"/>
      <c r="F117" s="14"/>
      <c r="G117" s="14"/>
    </row>
    <row r="118" spans="1:17" x14ac:dyDescent="0.25">
      <c r="A118" s="13" t="s">
        <v>8</v>
      </c>
      <c r="B118" s="13"/>
      <c r="C118" s="13"/>
      <c r="D118" s="14"/>
      <c r="E118" s="14"/>
      <c r="F118" s="14"/>
      <c r="G118" s="14"/>
    </row>
    <row r="119" spans="1:17" x14ac:dyDescent="0.25">
      <c r="A119" s="13" t="s">
        <v>18</v>
      </c>
      <c r="B119" s="14"/>
      <c r="C119" s="14"/>
      <c r="D119" s="14"/>
      <c r="E119" s="14"/>
      <c r="F119" s="14"/>
      <c r="G119" s="14"/>
    </row>
    <row r="120" spans="1:17" x14ac:dyDescent="0.25">
      <c r="A120" s="15" t="s">
        <v>19</v>
      </c>
      <c r="B120" s="15"/>
      <c r="C120" s="15"/>
      <c r="D120" s="15"/>
      <c r="E120" s="15"/>
      <c r="F120" s="13"/>
      <c r="G120" s="16"/>
    </row>
    <row r="121" spans="1:17" x14ac:dyDescent="0.25">
      <c r="A121" s="13" t="s">
        <v>11</v>
      </c>
      <c r="B121" s="14"/>
      <c r="C121" s="14"/>
      <c r="D121" s="14"/>
      <c r="E121" s="14"/>
      <c r="F121" s="14"/>
      <c r="G121" s="14"/>
    </row>
    <row r="122" spans="1:17" x14ac:dyDescent="0.25">
      <c r="A122" s="80" t="s">
        <v>20</v>
      </c>
      <c r="B122" s="80"/>
      <c r="C122" s="80"/>
      <c r="D122" s="80"/>
      <c r="E122" s="80"/>
      <c r="F122" s="80"/>
      <c r="G122" s="14"/>
    </row>
    <row r="123" spans="1:17" x14ac:dyDescent="0.25">
      <c r="A123" s="30" t="s">
        <v>433</v>
      </c>
      <c r="B123" s="41"/>
    </row>
    <row r="124" spans="1:17" x14ac:dyDescent="0.25">
      <c r="A124" s="30" t="s">
        <v>429</v>
      </c>
      <c r="B124" s="41"/>
    </row>
    <row r="126" spans="1:17" x14ac:dyDescent="0.25">
      <c r="A126" s="79" t="s">
        <v>21</v>
      </c>
      <c r="B126" s="79"/>
      <c r="C126" s="79"/>
      <c r="D126" s="79"/>
      <c r="E126" s="79"/>
      <c r="F126" s="79"/>
      <c r="G126" s="14"/>
    </row>
    <row r="127" spans="1:17" x14ac:dyDescent="0.25">
      <c r="A127" s="79" t="s">
        <v>22</v>
      </c>
      <c r="B127" s="79"/>
      <c r="C127" s="79"/>
      <c r="D127" s="79"/>
      <c r="E127" s="79"/>
      <c r="F127" s="79"/>
      <c r="G127" s="18"/>
    </row>
    <row r="128" spans="1:17" ht="15.75" x14ac:dyDescent="0.25">
      <c r="A128" s="75" t="s">
        <v>176</v>
      </c>
      <c r="B128" s="76"/>
      <c r="C128" s="77"/>
      <c r="D128" s="3"/>
      <c r="E128" s="79"/>
      <c r="F128" s="79"/>
      <c r="G128" s="79"/>
    </row>
    <row r="129" spans="1:6" x14ac:dyDescent="0.25">
      <c r="A129" s="78" t="s">
        <v>177</v>
      </c>
      <c r="B129" s="76"/>
      <c r="C129" s="77"/>
      <c r="E129" s="81"/>
      <c r="F129" s="81"/>
    </row>
    <row r="130" spans="1:6" x14ac:dyDescent="0.25">
      <c r="A130" s="78" t="s">
        <v>178</v>
      </c>
      <c r="B130" s="76"/>
      <c r="C130" s="77"/>
    </row>
    <row r="132" spans="1:6" ht="15.75" x14ac:dyDescent="0.25">
      <c r="A132" s="20" t="s">
        <v>16</v>
      </c>
    </row>
  </sheetData>
  <mergeCells count="36">
    <mergeCell ref="A109:A110"/>
    <mergeCell ref="I28:I29"/>
    <mergeCell ref="H28:H29"/>
    <mergeCell ref="G28:G29"/>
    <mergeCell ref="F28:F29"/>
    <mergeCell ref="E28:E29"/>
    <mergeCell ref="D28:D29"/>
    <mergeCell ref="C28:C29"/>
    <mergeCell ref="B28:B29"/>
    <mergeCell ref="B66:B67"/>
    <mergeCell ref="B77:B78"/>
    <mergeCell ref="A81:A96"/>
    <mergeCell ref="A97:A103"/>
    <mergeCell ref="A104:A108"/>
    <mergeCell ref="A68:A80"/>
    <mergeCell ref="A32:A65"/>
    <mergeCell ref="Q28:Q29"/>
    <mergeCell ref="P66:Q66"/>
    <mergeCell ref="P77:P78"/>
    <mergeCell ref="Q77:Q78"/>
    <mergeCell ref="M28:M29"/>
    <mergeCell ref="C66:O66"/>
    <mergeCell ref="O28:O29"/>
    <mergeCell ref="N28:N29"/>
    <mergeCell ref="J28:J29"/>
    <mergeCell ref="Q2:R2"/>
    <mergeCell ref="A4:A5"/>
    <mergeCell ref="B4:B5"/>
    <mergeCell ref="C4:O4"/>
    <mergeCell ref="P4:Q4"/>
    <mergeCell ref="A1:P1"/>
    <mergeCell ref="P28:P29"/>
    <mergeCell ref="L28:L29"/>
    <mergeCell ref="K28:K29"/>
    <mergeCell ref="A7:A15"/>
    <mergeCell ref="A16:A31"/>
  </mergeCells>
  <pageMargins left="0.25" right="0.25" top="0.75" bottom="0.75" header="0.3" footer="0.3"/>
  <pageSetup paperSize="9" scale="74" fitToHeight="0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123"/>
  <sheetViews>
    <sheetView topLeftCell="A61" zoomScale="90" zoomScaleNormal="90" workbookViewId="0">
      <selection activeCell="A33" sqref="A33:A66"/>
    </sheetView>
  </sheetViews>
  <sheetFormatPr defaultRowHeight="15" x14ac:dyDescent="0.25"/>
  <cols>
    <col min="1" max="1" width="3.7109375" customWidth="1"/>
    <col min="2" max="2" width="37" customWidth="1"/>
    <col min="3" max="3" width="11.5703125" customWidth="1"/>
    <col min="19" max="19" width="16.5703125" customWidth="1"/>
    <col min="20" max="20" width="17.42578125" customWidth="1"/>
  </cols>
  <sheetData>
    <row r="1" spans="1:20" ht="18" x14ac:dyDescent="0.25">
      <c r="A1" s="527" t="s">
        <v>129</v>
      </c>
      <c r="B1" s="527"/>
      <c r="C1" s="527"/>
      <c r="D1" s="527"/>
      <c r="E1" s="527"/>
      <c r="F1" s="527"/>
      <c r="G1" s="527"/>
      <c r="H1" s="527"/>
      <c r="I1" s="527"/>
      <c r="J1" s="527"/>
      <c r="K1" s="527"/>
      <c r="L1" s="527"/>
      <c r="M1" s="527"/>
      <c r="N1" s="527"/>
      <c r="O1" s="527"/>
      <c r="P1" s="527"/>
      <c r="Q1" s="527"/>
      <c r="R1" s="527"/>
    </row>
    <row r="2" spans="1:20" ht="19.5" customHeight="1" x14ac:dyDescent="0.35">
      <c r="Q2" s="497"/>
      <c r="R2" s="497"/>
    </row>
    <row r="3" spans="1:20" ht="22.5" customHeight="1" thickBot="1" x14ac:dyDescent="0.3">
      <c r="B3" s="601" t="s">
        <v>409</v>
      </c>
      <c r="C3" s="602"/>
      <c r="D3" s="602"/>
      <c r="E3" s="602"/>
      <c r="F3" s="602"/>
      <c r="G3" s="602"/>
      <c r="H3" s="602"/>
      <c r="I3" s="602"/>
      <c r="J3" s="602"/>
      <c r="K3" s="602"/>
      <c r="L3" s="602"/>
      <c r="M3" s="602"/>
      <c r="N3" s="602"/>
      <c r="O3" s="602"/>
      <c r="P3" s="602"/>
      <c r="Q3" s="602"/>
      <c r="R3" s="602"/>
    </row>
    <row r="4" spans="1:20" ht="25.5" customHeight="1" thickBot="1" x14ac:dyDescent="0.3">
      <c r="A4" s="565"/>
      <c r="B4" s="532" t="s">
        <v>1</v>
      </c>
      <c r="C4" s="603" t="s">
        <v>2</v>
      </c>
      <c r="D4" s="604"/>
      <c r="E4" s="604"/>
      <c r="F4" s="604"/>
      <c r="G4" s="604"/>
      <c r="H4" s="604"/>
      <c r="I4" s="604"/>
      <c r="J4" s="604"/>
      <c r="K4" s="604"/>
      <c r="L4" s="604"/>
      <c r="M4" s="604"/>
      <c r="N4" s="604"/>
      <c r="O4" s="604"/>
      <c r="P4" s="604"/>
      <c r="Q4" s="604"/>
      <c r="R4" s="605"/>
      <c r="S4" s="591" t="s">
        <v>380</v>
      </c>
      <c r="T4" s="592"/>
    </row>
    <row r="5" spans="1:20" ht="15.75" thickBot="1" x14ac:dyDescent="0.3">
      <c r="A5" s="566"/>
      <c r="B5" s="533"/>
      <c r="C5" s="272">
        <v>0.3</v>
      </c>
      <c r="D5" s="222">
        <v>0.4</v>
      </c>
      <c r="E5" s="222">
        <v>0.5</v>
      </c>
      <c r="F5" s="222">
        <v>0.6</v>
      </c>
      <c r="G5" s="222">
        <v>0.7</v>
      </c>
      <c r="H5" s="222">
        <v>0.8</v>
      </c>
      <c r="I5" s="222">
        <v>0.9</v>
      </c>
      <c r="J5" s="222">
        <v>1</v>
      </c>
      <c r="K5" s="222">
        <v>1.1000000000000001</v>
      </c>
      <c r="L5" s="222">
        <v>1.2</v>
      </c>
      <c r="M5" s="222">
        <v>1.3</v>
      </c>
      <c r="N5" s="222">
        <v>1.4</v>
      </c>
      <c r="O5" s="222">
        <v>1.5</v>
      </c>
      <c r="P5" s="222">
        <v>1.6</v>
      </c>
      <c r="Q5" s="222">
        <v>1.7</v>
      </c>
      <c r="R5" s="223">
        <v>1.8</v>
      </c>
      <c r="S5" s="265" t="s">
        <v>296</v>
      </c>
      <c r="T5" s="258" t="s">
        <v>381</v>
      </c>
    </row>
    <row r="6" spans="1:20" ht="32.25" thickBot="1" x14ac:dyDescent="0.3">
      <c r="A6" s="273">
        <v>0</v>
      </c>
      <c r="B6" s="275" t="s">
        <v>376</v>
      </c>
      <c r="C6" s="274">
        <f>J6*0.3</f>
        <v>438.3</v>
      </c>
      <c r="D6" s="144">
        <f>J6*0.4</f>
        <v>584.4</v>
      </c>
      <c r="E6" s="144">
        <f>J6*0.5</f>
        <v>730.5</v>
      </c>
      <c r="F6" s="144">
        <f>J6*0.6</f>
        <v>876.6</v>
      </c>
      <c r="G6" s="144">
        <f>J6*0.7</f>
        <v>1022.6999999999999</v>
      </c>
      <c r="H6" s="144">
        <f>J6*0.8</f>
        <v>1168.8</v>
      </c>
      <c r="I6" s="144">
        <f>J6*0.9</f>
        <v>1314.9</v>
      </c>
      <c r="J6" s="370">
        <v>1461</v>
      </c>
      <c r="K6" s="144">
        <f>J6*1.1</f>
        <v>1607.1000000000001</v>
      </c>
      <c r="L6" s="144">
        <f>J6*1.2</f>
        <v>1753.2</v>
      </c>
      <c r="M6" s="144">
        <f>J6*1.3</f>
        <v>1899.3</v>
      </c>
      <c r="N6" s="144">
        <f>J6*1.4</f>
        <v>2045.3999999999999</v>
      </c>
      <c r="O6" s="144">
        <f>J6*1.5</f>
        <v>2191.5</v>
      </c>
      <c r="P6" s="144">
        <f>J6*1.6</f>
        <v>2337.6</v>
      </c>
      <c r="Q6" s="144">
        <f>J6*1.7</f>
        <v>2483.6999999999998</v>
      </c>
      <c r="R6" s="145">
        <f>J6*1.8</f>
        <v>2629.8</v>
      </c>
      <c r="S6" s="266" t="s">
        <v>352</v>
      </c>
      <c r="T6" s="260" t="s">
        <v>353</v>
      </c>
    </row>
    <row r="7" spans="1:20" ht="15.75" x14ac:dyDescent="0.25">
      <c r="A7" s="614">
        <v>1</v>
      </c>
      <c r="B7" s="136" t="s">
        <v>179</v>
      </c>
      <c r="C7" s="126">
        <f t="shared" ref="C7:C108" si="0">J7*0.3</f>
        <v>501.9</v>
      </c>
      <c r="D7" s="126">
        <f t="shared" ref="D7:D108" si="1">J7*0.4</f>
        <v>669.2</v>
      </c>
      <c r="E7" s="126">
        <f t="shared" ref="E7:E108" si="2">J7*0.5</f>
        <v>836.5</v>
      </c>
      <c r="F7" s="126">
        <f t="shared" ref="F7:F108" si="3">J7*0.6</f>
        <v>1003.8</v>
      </c>
      <c r="G7" s="126">
        <f t="shared" ref="G7:G108" si="4">J7*0.7</f>
        <v>1171.0999999999999</v>
      </c>
      <c r="H7" s="126">
        <f>J7*0.8</f>
        <v>1338.4</v>
      </c>
      <c r="I7" s="126">
        <f t="shared" ref="I7:I107" si="5">J7*0.9</f>
        <v>1505.7</v>
      </c>
      <c r="J7" s="126">
        <v>1673</v>
      </c>
      <c r="K7" s="126">
        <f t="shared" ref="K7:K108" si="6">J7*1.1</f>
        <v>1840.3000000000002</v>
      </c>
      <c r="L7" s="126">
        <f t="shared" ref="L7:L108" si="7">J7*1.2</f>
        <v>2007.6</v>
      </c>
      <c r="M7" s="126">
        <f t="shared" ref="M7:M108" si="8">J7*1.3</f>
        <v>2174.9</v>
      </c>
      <c r="N7" s="126">
        <f t="shared" ref="N7:N108" si="9">J7*1.4</f>
        <v>2342.1999999999998</v>
      </c>
      <c r="O7" s="126">
        <f t="shared" ref="O7:O108" si="10">J7*1.5</f>
        <v>2509.5</v>
      </c>
      <c r="P7" s="126">
        <f>J7*1.6</f>
        <v>2676.8</v>
      </c>
      <c r="Q7" s="126">
        <f>J7*1.7</f>
        <v>2844.1</v>
      </c>
      <c r="R7" s="127">
        <f>J7*1.8</f>
        <v>3011.4</v>
      </c>
      <c r="S7" s="267" t="s">
        <v>352</v>
      </c>
      <c r="T7" s="261" t="s">
        <v>353</v>
      </c>
    </row>
    <row r="8" spans="1:20" ht="15.75" x14ac:dyDescent="0.25">
      <c r="A8" s="615"/>
      <c r="B8" s="130" t="s">
        <v>180</v>
      </c>
      <c r="C8" s="228">
        <f t="shared" si="0"/>
        <v>501.9</v>
      </c>
      <c r="D8" s="228">
        <f t="shared" si="1"/>
        <v>669.2</v>
      </c>
      <c r="E8" s="228">
        <f t="shared" si="2"/>
        <v>836.5</v>
      </c>
      <c r="F8" s="228">
        <f t="shared" si="3"/>
        <v>1003.8</v>
      </c>
      <c r="G8" s="228">
        <f t="shared" si="4"/>
        <v>1171.0999999999999</v>
      </c>
      <c r="H8" s="228">
        <f t="shared" ref="H8:H14" si="11">J8*0.8</f>
        <v>1338.4</v>
      </c>
      <c r="I8" s="228">
        <f t="shared" si="5"/>
        <v>1505.7</v>
      </c>
      <c r="J8" s="371">
        <v>1673</v>
      </c>
      <c r="K8" s="228">
        <f t="shared" si="6"/>
        <v>1840.3000000000002</v>
      </c>
      <c r="L8" s="228">
        <f t="shared" si="7"/>
        <v>2007.6</v>
      </c>
      <c r="M8" s="228">
        <f t="shared" si="8"/>
        <v>2174.9</v>
      </c>
      <c r="N8" s="228">
        <f t="shared" si="9"/>
        <v>2342.1999999999998</v>
      </c>
      <c r="O8" s="228">
        <f t="shared" si="10"/>
        <v>2509.5</v>
      </c>
      <c r="P8" s="228">
        <f t="shared" ref="P8:P14" si="12">J8*1.6</f>
        <v>2676.8</v>
      </c>
      <c r="Q8" s="228">
        <f t="shared" ref="Q8:Q14" si="13">J8*1.7</f>
        <v>2844.1</v>
      </c>
      <c r="R8" s="114">
        <f t="shared" ref="R8:R14" si="14">J8*1.8</f>
        <v>3011.4</v>
      </c>
      <c r="S8" s="268" t="s">
        <v>352</v>
      </c>
      <c r="T8" s="262" t="s">
        <v>353</v>
      </c>
    </row>
    <row r="9" spans="1:20" ht="15.75" x14ac:dyDescent="0.25">
      <c r="A9" s="615"/>
      <c r="B9" s="130" t="s">
        <v>139</v>
      </c>
      <c r="C9" s="228">
        <f t="shared" si="0"/>
        <v>501.9</v>
      </c>
      <c r="D9" s="228">
        <f t="shared" si="1"/>
        <v>669.2</v>
      </c>
      <c r="E9" s="228">
        <f t="shared" si="2"/>
        <v>836.5</v>
      </c>
      <c r="F9" s="228">
        <f t="shared" si="3"/>
        <v>1003.8</v>
      </c>
      <c r="G9" s="228">
        <f t="shared" si="4"/>
        <v>1171.0999999999999</v>
      </c>
      <c r="H9" s="228">
        <f t="shared" si="11"/>
        <v>1338.4</v>
      </c>
      <c r="I9" s="228">
        <f t="shared" si="5"/>
        <v>1505.7</v>
      </c>
      <c r="J9" s="383">
        <v>1673</v>
      </c>
      <c r="K9" s="228">
        <f t="shared" si="6"/>
        <v>1840.3000000000002</v>
      </c>
      <c r="L9" s="228">
        <f t="shared" si="7"/>
        <v>2007.6</v>
      </c>
      <c r="M9" s="228">
        <f t="shared" si="8"/>
        <v>2174.9</v>
      </c>
      <c r="N9" s="228">
        <f t="shared" si="9"/>
        <v>2342.1999999999998</v>
      </c>
      <c r="O9" s="228">
        <f t="shared" si="10"/>
        <v>2509.5</v>
      </c>
      <c r="P9" s="228">
        <f t="shared" si="12"/>
        <v>2676.8</v>
      </c>
      <c r="Q9" s="228">
        <f t="shared" si="13"/>
        <v>2844.1</v>
      </c>
      <c r="R9" s="114">
        <f t="shared" si="14"/>
        <v>3011.4</v>
      </c>
      <c r="S9" s="268" t="s">
        <v>352</v>
      </c>
      <c r="T9" s="262" t="s">
        <v>354</v>
      </c>
    </row>
    <row r="10" spans="1:20" ht="15.75" x14ac:dyDescent="0.25">
      <c r="A10" s="615"/>
      <c r="B10" s="130" t="s">
        <v>140</v>
      </c>
      <c r="C10" s="228">
        <f t="shared" si="0"/>
        <v>501.9</v>
      </c>
      <c r="D10" s="228">
        <f t="shared" si="1"/>
        <v>669.2</v>
      </c>
      <c r="E10" s="228">
        <f t="shared" si="2"/>
        <v>836.5</v>
      </c>
      <c r="F10" s="228">
        <f t="shared" si="3"/>
        <v>1003.8</v>
      </c>
      <c r="G10" s="228">
        <f t="shared" si="4"/>
        <v>1171.0999999999999</v>
      </c>
      <c r="H10" s="228">
        <f t="shared" si="11"/>
        <v>1338.4</v>
      </c>
      <c r="I10" s="228">
        <f t="shared" si="5"/>
        <v>1505.7</v>
      </c>
      <c r="J10" s="383">
        <v>1673</v>
      </c>
      <c r="K10" s="228">
        <f t="shared" si="6"/>
        <v>1840.3000000000002</v>
      </c>
      <c r="L10" s="228">
        <f t="shared" si="7"/>
        <v>2007.6</v>
      </c>
      <c r="M10" s="228">
        <f t="shared" si="8"/>
        <v>2174.9</v>
      </c>
      <c r="N10" s="228">
        <f t="shared" si="9"/>
        <v>2342.1999999999998</v>
      </c>
      <c r="O10" s="228">
        <f t="shared" si="10"/>
        <v>2509.5</v>
      </c>
      <c r="P10" s="228">
        <f t="shared" si="12"/>
        <v>2676.8</v>
      </c>
      <c r="Q10" s="228">
        <f t="shared" si="13"/>
        <v>2844.1</v>
      </c>
      <c r="R10" s="114">
        <f t="shared" si="14"/>
        <v>3011.4</v>
      </c>
      <c r="S10" s="268" t="s">
        <v>352</v>
      </c>
      <c r="T10" s="262" t="s">
        <v>353</v>
      </c>
    </row>
    <row r="11" spans="1:20" ht="15.75" x14ac:dyDescent="0.25">
      <c r="A11" s="615"/>
      <c r="B11" s="130" t="s">
        <v>181</v>
      </c>
      <c r="C11" s="228">
        <f t="shared" si="0"/>
        <v>501.9</v>
      </c>
      <c r="D11" s="228">
        <f t="shared" si="1"/>
        <v>669.2</v>
      </c>
      <c r="E11" s="228">
        <f t="shared" si="2"/>
        <v>836.5</v>
      </c>
      <c r="F11" s="228">
        <f t="shared" si="3"/>
        <v>1003.8</v>
      </c>
      <c r="G11" s="228">
        <f t="shared" si="4"/>
        <v>1171.0999999999999</v>
      </c>
      <c r="H11" s="228">
        <f t="shared" si="11"/>
        <v>1338.4</v>
      </c>
      <c r="I11" s="228">
        <f t="shared" si="5"/>
        <v>1505.7</v>
      </c>
      <c r="J11" s="383">
        <v>1673</v>
      </c>
      <c r="K11" s="228">
        <f t="shared" si="6"/>
        <v>1840.3000000000002</v>
      </c>
      <c r="L11" s="228">
        <f t="shared" si="7"/>
        <v>2007.6</v>
      </c>
      <c r="M11" s="228">
        <f t="shared" si="8"/>
        <v>2174.9</v>
      </c>
      <c r="N11" s="228">
        <f t="shared" si="9"/>
        <v>2342.1999999999998</v>
      </c>
      <c r="O11" s="228">
        <f t="shared" si="10"/>
        <v>2509.5</v>
      </c>
      <c r="P11" s="228">
        <f t="shared" si="12"/>
        <v>2676.8</v>
      </c>
      <c r="Q11" s="228">
        <f t="shared" si="13"/>
        <v>2844.1</v>
      </c>
      <c r="R11" s="114">
        <f t="shared" si="14"/>
        <v>3011.4</v>
      </c>
      <c r="S11" s="268" t="s">
        <v>352</v>
      </c>
      <c r="T11" s="262" t="s">
        <v>353</v>
      </c>
    </row>
    <row r="12" spans="1:20" ht="15.75" x14ac:dyDescent="0.25">
      <c r="A12" s="615"/>
      <c r="B12" s="130" t="s">
        <v>292</v>
      </c>
      <c r="C12" s="228">
        <f t="shared" si="0"/>
        <v>501.9</v>
      </c>
      <c r="D12" s="228">
        <f t="shared" si="1"/>
        <v>669.2</v>
      </c>
      <c r="E12" s="228">
        <f t="shared" si="2"/>
        <v>836.5</v>
      </c>
      <c r="F12" s="228">
        <f t="shared" si="3"/>
        <v>1003.8</v>
      </c>
      <c r="G12" s="228">
        <f t="shared" si="4"/>
        <v>1171.0999999999999</v>
      </c>
      <c r="H12" s="228">
        <f t="shared" si="11"/>
        <v>1338.4</v>
      </c>
      <c r="I12" s="228">
        <f t="shared" si="5"/>
        <v>1505.7</v>
      </c>
      <c r="J12" s="383">
        <v>1673</v>
      </c>
      <c r="K12" s="228">
        <f t="shared" si="6"/>
        <v>1840.3000000000002</v>
      </c>
      <c r="L12" s="228">
        <f t="shared" si="7"/>
        <v>2007.6</v>
      </c>
      <c r="M12" s="228">
        <f t="shared" si="8"/>
        <v>2174.9</v>
      </c>
      <c r="N12" s="228">
        <f t="shared" si="9"/>
        <v>2342.1999999999998</v>
      </c>
      <c r="O12" s="228">
        <f t="shared" si="10"/>
        <v>2509.5</v>
      </c>
      <c r="P12" s="228">
        <f t="shared" si="12"/>
        <v>2676.8</v>
      </c>
      <c r="Q12" s="228">
        <f t="shared" si="13"/>
        <v>2844.1</v>
      </c>
      <c r="R12" s="114">
        <f t="shared" si="14"/>
        <v>3011.4</v>
      </c>
      <c r="S12" s="268" t="s">
        <v>352</v>
      </c>
      <c r="T12" s="262" t="s">
        <v>353</v>
      </c>
    </row>
    <row r="13" spans="1:20" ht="15.75" x14ac:dyDescent="0.25">
      <c r="A13" s="615"/>
      <c r="B13" s="130" t="s">
        <v>182</v>
      </c>
      <c r="C13" s="228">
        <f t="shared" si="0"/>
        <v>501.9</v>
      </c>
      <c r="D13" s="228">
        <f t="shared" si="1"/>
        <v>669.2</v>
      </c>
      <c r="E13" s="228">
        <f t="shared" si="2"/>
        <v>836.5</v>
      </c>
      <c r="F13" s="228">
        <f t="shared" si="3"/>
        <v>1003.8</v>
      </c>
      <c r="G13" s="228">
        <f t="shared" si="4"/>
        <v>1171.0999999999999</v>
      </c>
      <c r="H13" s="228">
        <f t="shared" si="11"/>
        <v>1338.4</v>
      </c>
      <c r="I13" s="228">
        <f t="shared" si="5"/>
        <v>1505.7</v>
      </c>
      <c r="J13" s="383">
        <v>1673</v>
      </c>
      <c r="K13" s="228">
        <f t="shared" si="6"/>
        <v>1840.3000000000002</v>
      </c>
      <c r="L13" s="228">
        <f t="shared" si="7"/>
        <v>2007.6</v>
      </c>
      <c r="M13" s="228">
        <f t="shared" si="8"/>
        <v>2174.9</v>
      </c>
      <c r="N13" s="228">
        <f t="shared" si="9"/>
        <v>2342.1999999999998</v>
      </c>
      <c r="O13" s="228">
        <f t="shared" si="10"/>
        <v>2509.5</v>
      </c>
      <c r="P13" s="228">
        <f t="shared" si="12"/>
        <v>2676.8</v>
      </c>
      <c r="Q13" s="228">
        <f t="shared" si="13"/>
        <v>2844.1</v>
      </c>
      <c r="R13" s="114">
        <f t="shared" si="14"/>
        <v>3011.4</v>
      </c>
      <c r="S13" s="268" t="s">
        <v>355</v>
      </c>
      <c r="T13" s="262" t="s">
        <v>356</v>
      </c>
    </row>
    <row r="14" spans="1:20" ht="15.75" x14ac:dyDescent="0.25">
      <c r="A14" s="615"/>
      <c r="B14" s="130" t="s">
        <v>3</v>
      </c>
      <c r="C14" s="228">
        <f t="shared" si="0"/>
        <v>501.9</v>
      </c>
      <c r="D14" s="228">
        <f t="shared" si="1"/>
        <v>669.2</v>
      </c>
      <c r="E14" s="228">
        <f t="shared" si="2"/>
        <v>836.5</v>
      </c>
      <c r="F14" s="228">
        <f t="shared" si="3"/>
        <v>1003.8</v>
      </c>
      <c r="G14" s="228">
        <f t="shared" si="4"/>
        <v>1171.0999999999999</v>
      </c>
      <c r="H14" s="228">
        <f t="shared" si="11"/>
        <v>1338.4</v>
      </c>
      <c r="I14" s="228">
        <f t="shared" si="5"/>
        <v>1505.7</v>
      </c>
      <c r="J14" s="383">
        <v>1673</v>
      </c>
      <c r="K14" s="228">
        <f t="shared" si="6"/>
        <v>1840.3000000000002</v>
      </c>
      <c r="L14" s="228">
        <f t="shared" si="7"/>
        <v>2007.6</v>
      </c>
      <c r="M14" s="228">
        <f t="shared" si="8"/>
        <v>2174.9</v>
      </c>
      <c r="N14" s="228">
        <f t="shared" si="9"/>
        <v>2342.1999999999998</v>
      </c>
      <c r="O14" s="228">
        <f t="shared" si="10"/>
        <v>2509.5</v>
      </c>
      <c r="P14" s="228">
        <f t="shared" si="12"/>
        <v>2676.8</v>
      </c>
      <c r="Q14" s="228">
        <f t="shared" si="13"/>
        <v>2844.1</v>
      </c>
      <c r="R14" s="114">
        <f t="shared" si="14"/>
        <v>3011.4</v>
      </c>
      <c r="S14" s="268" t="s">
        <v>352</v>
      </c>
      <c r="T14" s="262" t="s">
        <v>353</v>
      </c>
    </row>
    <row r="15" spans="1:20" ht="16.5" thickBot="1" x14ac:dyDescent="0.3">
      <c r="A15" s="616"/>
      <c r="B15" s="137" t="s">
        <v>4</v>
      </c>
      <c r="C15" s="133">
        <f t="shared" si="0"/>
        <v>501.9</v>
      </c>
      <c r="D15" s="133">
        <f t="shared" si="1"/>
        <v>669.2</v>
      </c>
      <c r="E15" s="133">
        <f t="shared" si="2"/>
        <v>836.5</v>
      </c>
      <c r="F15" s="133">
        <f t="shared" si="3"/>
        <v>1003.8</v>
      </c>
      <c r="G15" s="133">
        <f t="shared" si="4"/>
        <v>1171.0999999999999</v>
      </c>
      <c r="H15" s="133">
        <f t="shared" ref="H15:H108" si="15">J15*0.8</f>
        <v>1338.4</v>
      </c>
      <c r="I15" s="133">
        <f t="shared" si="5"/>
        <v>1505.7</v>
      </c>
      <c r="J15" s="383">
        <v>1673</v>
      </c>
      <c r="K15" s="133">
        <f t="shared" si="6"/>
        <v>1840.3000000000002</v>
      </c>
      <c r="L15" s="133">
        <f t="shared" si="7"/>
        <v>2007.6</v>
      </c>
      <c r="M15" s="133">
        <f t="shared" si="8"/>
        <v>2174.9</v>
      </c>
      <c r="N15" s="133">
        <f t="shared" si="9"/>
        <v>2342.1999999999998</v>
      </c>
      <c r="O15" s="133">
        <f t="shared" si="10"/>
        <v>2509.5</v>
      </c>
      <c r="P15" s="133">
        <f t="shared" ref="P15:P29" si="16">J15*1.6</f>
        <v>2676.8</v>
      </c>
      <c r="Q15" s="133">
        <f t="shared" ref="Q15:Q29" si="17">J15*1.7</f>
        <v>2844.1</v>
      </c>
      <c r="R15" s="134">
        <f t="shared" ref="R15:R29" si="18">J15*1.8</f>
        <v>3011.4</v>
      </c>
      <c r="S15" s="269" t="s">
        <v>357</v>
      </c>
      <c r="T15" s="263" t="s">
        <v>358</v>
      </c>
    </row>
    <row r="16" spans="1:20" ht="15.75" customHeight="1" x14ac:dyDescent="0.25">
      <c r="A16" s="584">
        <v>2</v>
      </c>
      <c r="B16" s="136" t="s">
        <v>143</v>
      </c>
      <c r="C16" s="126">
        <f t="shared" si="0"/>
        <v>661.8</v>
      </c>
      <c r="D16" s="126">
        <f t="shared" si="1"/>
        <v>882.40000000000009</v>
      </c>
      <c r="E16" s="126">
        <f t="shared" si="2"/>
        <v>1103</v>
      </c>
      <c r="F16" s="126">
        <f t="shared" si="3"/>
        <v>1323.6</v>
      </c>
      <c r="G16" s="126">
        <f t="shared" si="4"/>
        <v>1544.1999999999998</v>
      </c>
      <c r="H16" s="126">
        <f t="shared" si="15"/>
        <v>1764.8000000000002</v>
      </c>
      <c r="I16" s="126">
        <f t="shared" si="5"/>
        <v>1985.4</v>
      </c>
      <c r="J16" s="126">
        <v>2206</v>
      </c>
      <c r="K16" s="126">
        <f t="shared" si="6"/>
        <v>2426.6000000000004</v>
      </c>
      <c r="L16" s="126">
        <f t="shared" si="7"/>
        <v>2647.2</v>
      </c>
      <c r="M16" s="126">
        <f t="shared" si="8"/>
        <v>2867.8</v>
      </c>
      <c r="N16" s="126">
        <f t="shared" si="9"/>
        <v>3088.3999999999996</v>
      </c>
      <c r="O16" s="126">
        <f t="shared" si="10"/>
        <v>3309</v>
      </c>
      <c r="P16" s="126">
        <f t="shared" si="16"/>
        <v>3529.6000000000004</v>
      </c>
      <c r="Q16" s="126">
        <f t="shared" si="17"/>
        <v>3750.2</v>
      </c>
      <c r="R16" s="127">
        <f t="shared" si="18"/>
        <v>3970.8</v>
      </c>
      <c r="S16" s="267" t="s">
        <v>352</v>
      </c>
      <c r="T16" s="261" t="s">
        <v>353</v>
      </c>
    </row>
    <row r="17" spans="1:20" ht="15.75" customHeight="1" x14ac:dyDescent="0.25">
      <c r="A17" s="585"/>
      <c r="B17" s="130" t="s">
        <v>333</v>
      </c>
      <c r="C17" s="228">
        <f t="shared" si="0"/>
        <v>661.8</v>
      </c>
      <c r="D17" s="228">
        <f t="shared" si="1"/>
        <v>882.40000000000009</v>
      </c>
      <c r="E17" s="228">
        <f t="shared" si="2"/>
        <v>1103</v>
      </c>
      <c r="F17" s="228">
        <f t="shared" si="3"/>
        <v>1323.6</v>
      </c>
      <c r="G17" s="228">
        <f t="shared" si="4"/>
        <v>1544.1999999999998</v>
      </c>
      <c r="H17" s="228">
        <f t="shared" si="15"/>
        <v>1764.8000000000002</v>
      </c>
      <c r="I17" s="228">
        <f t="shared" si="5"/>
        <v>1985.4</v>
      </c>
      <c r="J17" s="371">
        <v>2206</v>
      </c>
      <c r="K17" s="228">
        <f t="shared" si="6"/>
        <v>2426.6000000000004</v>
      </c>
      <c r="L17" s="228">
        <f t="shared" si="7"/>
        <v>2647.2</v>
      </c>
      <c r="M17" s="228">
        <f t="shared" si="8"/>
        <v>2867.8</v>
      </c>
      <c r="N17" s="228">
        <f t="shared" si="9"/>
        <v>3088.3999999999996</v>
      </c>
      <c r="O17" s="228">
        <f t="shared" si="10"/>
        <v>3309</v>
      </c>
      <c r="P17" s="228">
        <f t="shared" si="16"/>
        <v>3529.6000000000004</v>
      </c>
      <c r="Q17" s="228">
        <f t="shared" si="17"/>
        <v>3750.2</v>
      </c>
      <c r="R17" s="114">
        <f t="shared" si="18"/>
        <v>3970.8</v>
      </c>
      <c r="S17" s="268" t="s">
        <v>359</v>
      </c>
      <c r="T17" s="262" t="s">
        <v>360</v>
      </c>
    </row>
    <row r="18" spans="1:20" ht="15.75" customHeight="1" x14ac:dyDescent="0.25">
      <c r="A18" s="585"/>
      <c r="B18" s="130" t="s">
        <v>334</v>
      </c>
      <c r="C18" s="228">
        <f t="shared" si="0"/>
        <v>661.8</v>
      </c>
      <c r="D18" s="228">
        <f t="shared" si="1"/>
        <v>882.40000000000009</v>
      </c>
      <c r="E18" s="228">
        <f t="shared" si="2"/>
        <v>1103</v>
      </c>
      <c r="F18" s="228">
        <f t="shared" si="3"/>
        <v>1323.6</v>
      </c>
      <c r="G18" s="228">
        <f t="shared" si="4"/>
        <v>1544.1999999999998</v>
      </c>
      <c r="H18" s="228">
        <f t="shared" si="15"/>
        <v>1764.8000000000002</v>
      </c>
      <c r="I18" s="228">
        <f t="shared" si="5"/>
        <v>1985.4</v>
      </c>
      <c r="J18" s="383">
        <v>2206</v>
      </c>
      <c r="K18" s="228">
        <f t="shared" si="6"/>
        <v>2426.6000000000004</v>
      </c>
      <c r="L18" s="228">
        <f t="shared" si="7"/>
        <v>2647.2</v>
      </c>
      <c r="M18" s="228">
        <f t="shared" si="8"/>
        <v>2867.8</v>
      </c>
      <c r="N18" s="228">
        <f t="shared" si="9"/>
        <v>3088.3999999999996</v>
      </c>
      <c r="O18" s="228">
        <f t="shared" si="10"/>
        <v>3309</v>
      </c>
      <c r="P18" s="228">
        <f t="shared" si="16"/>
        <v>3529.6000000000004</v>
      </c>
      <c r="Q18" s="228">
        <f t="shared" si="17"/>
        <v>3750.2</v>
      </c>
      <c r="R18" s="114">
        <f t="shared" si="18"/>
        <v>3970.8</v>
      </c>
      <c r="S18" s="268" t="s">
        <v>352</v>
      </c>
      <c r="T18" s="262" t="s">
        <v>353</v>
      </c>
    </row>
    <row r="19" spans="1:20" ht="15.75" customHeight="1" x14ac:dyDescent="0.25">
      <c r="A19" s="585"/>
      <c r="B19" s="130" t="s">
        <v>293</v>
      </c>
      <c r="C19" s="228">
        <f t="shared" si="0"/>
        <v>661.8</v>
      </c>
      <c r="D19" s="228">
        <f t="shared" si="1"/>
        <v>882.40000000000009</v>
      </c>
      <c r="E19" s="228">
        <f t="shared" si="2"/>
        <v>1103</v>
      </c>
      <c r="F19" s="228">
        <f t="shared" si="3"/>
        <v>1323.6</v>
      </c>
      <c r="G19" s="228">
        <f t="shared" si="4"/>
        <v>1544.1999999999998</v>
      </c>
      <c r="H19" s="228">
        <f t="shared" si="15"/>
        <v>1764.8000000000002</v>
      </c>
      <c r="I19" s="228">
        <f t="shared" si="5"/>
        <v>1985.4</v>
      </c>
      <c r="J19" s="383">
        <v>2206</v>
      </c>
      <c r="K19" s="228">
        <f t="shared" si="6"/>
        <v>2426.6000000000004</v>
      </c>
      <c r="L19" s="228">
        <f t="shared" si="7"/>
        <v>2647.2</v>
      </c>
      <c r="M19" s="228">
        <f t="shared" si="8"/>
        <v>2867.8</v>
      </c>
      <c r="N19" s="228">
        <f t="shared" si="9"/>
        <v>3088.3999999999996</v>
      </c>
      <c r="O19" s="228">
        <f t="shared" si="10"/>
        <v>3309</v>
      </c>
      <c r="P19" s="228">
        <f t="shared" si="16"/>
        <v>3529.6000000000004</v>
      </c>
      <c r="Q19" s="228">
        <f t="shared" si="17"/>
        <v>3750.2</v>
      </c>
      <c r="R19" s="114">
        <f t="shared" si="18"/>
        <v>3970.8</v>
      </c>
      <c r="S19" s="268" t="s">
        <v>352</v>
      </c>
      <c r="T19" s="262" t="s">
        <v>353</v>
      </c>
    </row>
    <row r="20" spans="1:20" ht="15.75" customHeight="1" x14ac:dyDescent="0.25">
      <c r="A20" s="585"/>
      <c r="B20" s="130" t="s">
        <v>145</v>
      </c>
      <c r="C20" s="228">
        <f t="shared" si="0"/>
        <v>661.8</v>
      </c>
      <c r="D20" s="228">
        <f t="shared" si="1"/>
        <v>882.40000000000009</v>
      </c>
      <c r="E20" s="228">
        <f t="shared" si="2"/>
        <v>1103</v>
      </c>
      <c r="F20" s="228">
        <f t="shared" si="3"/>
        <v>1323.6</v>
      </c>
      <c r="G20" s="228">
        <f t="shared" si="4"/>
        <v>1544.1999999999998</v>
      </c>
      <c r="H20" s="228">
        <f t="shared" si="15"/>
        <v>1764.8000000000002</v>
      </c>
      <c r="I20" s="228">
        <f t="shared" si="5"/>
        <v>1985.4</v>
      </c>
      <c r="J20" s="383">
        <v>2206</v>
      </c>
      <c r="K20" s="228">
        <f t="shared" si="6"/>
        <v>2426.6000000000004</v>
      </c>
      <c r="L20" s="228">
        <f t="shared" si="7"/>
        <v>2647.2</v>
      </c>
      <c r="M20" s="228">
        <f t="shared" si="8"/>
        <v>2867.8</v>
      </c>
      <c r="N20" s="228">
        <f t="shared" si="9"/>
        <v>3088.3999999999996</v>
      </c>
      <c r="O20" s="228">
        <f t="shared" si="10"/>
        <v>3309</v>
      </c>
      <c r="P20" s="228">
        <f t="shared" si="16"/>
        <v>3529.6000000000004</v>
      </c>
      <c r="Q20" s="228">
        <f t="shared" si="17"/>
        <v>3750.2</v>
      </c>
      <c r="R20" s="114">
        <f t="shared" si="18"/>
        <v>3970.8</v>
      </c>
      <c r="S20" s="268" t="s">
        <v>352</v>
      </c>
      <c r="T20" s="262" t="s">
        <v>353</v>
      </c>
    </row>
    <row r="21" spans="1:20" ht="15.75" customHeight="1" x14ac:dyDescent="0.25">
      <c r="A21" s="585"/>
      <c r="B21" s="130" t="s">
        <v>146</v>
      </c>
      <c r="C21" s="228">
        <f t="shared" si="0"/>
        <v>661.8</v>
      </c>
      <c r="D21" s="228">
        <f t="shared" si="1"/>
        <v>882.40000000000009</v>
      </c>
      <c r="E21" s="228">
        <f t="shared" si="2"/>
        <v>1103</v>
      </c>
      <c r="F21" s="228">
        <f t="shared" si="3"/>
        <v>1323.6</v>
      </c>
      <c r="G21" s="228">
        <f t="shared" si="4"/>
        <v>1544.1999999999998</v>
      </c>
      <c r="H21" s="228">
        <f t="shared" si="15"/>
        <v>1764.8000000000002</v>
      </c>
      <c r="I21" s="228">
        <f t="shared" si="5"/>
        <v>1985.4</v>
      </c>
      <c r="J21" s="383">
        <v>2206</v>
      </c>
      <c r="K21" s="228">
        <f t="shared" si="6"/>
        <v>2426.6000000000004</v>
      </c>
      <c r="L21" s="228">
        <f t="shared" si="7"/>
        <v>2647.2</v>
      </c>
      <c r="M21" s="228">
        <f t="shared" si="8"/>
        <v>2867.8</v>
      </c>
      <c r="N21" s="228">
        <f t="shared" si="9"/>
        <v>3088.3999999999996</v>
      </c>
      <c r="O21" s="228">
        <f t="shared" si="10"/>
        <v>3309</v>
      </c>
      <c r="P21" s="228">
        <f t="shared" si="16"/>
        <v>3529.6000000000004</v>
      </c>
      <c r="Q21" s="228">
        <f t="shared" si="17"/>
        <v>3750.2</v>
      </c>
      <c r="R21" s="114">
        <f t="shared" si="18"/>
        <v>3970.8</v>
      </c>
      <c r="S21" s="268" t="s">
        <v>352</v>
      </c>
      <c r="T21" s="262" t="s">
        <v>353</v>
      </c>
    </row>
    <row r="22" spans="1:20" ht="15.75" customHeight="1" x14ac:dyDescent="0.25">
      <c r="A22" s="585"/>
      <c r="B22" s="130" t="s">
        <v>5</v>
      </c>
      <c r="C22" s="228">
        <f t="shared" si="0"/>
        <v>661.8</v>
      </c>
      <c r="D22" s="228">
        <f t="shared" si="1"/>
        <v>882.40000000000009</v>
      </c>
      <c r="E22" s="228">
        <f t="shared" si="2"/>
        <v>1103</v>
      </c>
      <c r="F22" s="228">
        <f t="shared" si="3"/>
        <v>1323.6</v>
      </c>
      <c r="G22" s="228">
        <f t="shared" si="4"/>
        <v>1544.1999999999998</v>
      </c>
      <c r="H22" s="228">
        <f t="shared" si="15"/>
        <v>1764.8000000000002</v>
      </c>
      <c r="I22" s="228">
        <f t="shared" si="5"/>
        <v>1985.4</v>
      </c>
      <c r="J22" s="383">
        <v>2206</v>
      </c>
      <c r="K22" s="228">
        <f t="shared" si="6"/>
        <v>2426.6000000000004</v>
      </c>
      <c r="L22" s="228">
        <f t="shared" si="7"/>
        <v>2647.2</v>
      </c>
      <c r="M22" s="228">
        <f t="shared" si="8"/>
        <v>2867.8</v>
      </c>
      <c r="N22" s="228">
        <f t="shared" si="9"/>
        <v>3088.3999999999996</v>
      </c>
      <c r="O22" s="228">
        <f t="shared" si="10"/>
        <v>3309</v>
      </c>
      <c r="P22" s="228">
        <f t="shared" si="16"/>
        <v>3529.6000000000004</v>
      </c>
      <c r="Q22" s="228">
        <f t="shared" si="17"/>
        <v>3750.2</v>
      </c>
      <c r="R22" s="114">
        <f t="shared" si="18"/>
        <v>3970.8</v>
      </c>
      <c r="S22" s="268" t="s">
        <v>352</v>
      </c>
      <c r="T22" s="262" t="s">
        <v>353</v>
      </c>
    </row>
    <row r="23" spans="1:20" ht="15.75" x14ac:dyDescent="0.25">
      <c r="A23" s="585"/>
      <c r="B23" s="130" t="s">
        <v>147</v>
      </c>
      <c r="C23" s="228">
        <f t="shared" si="0"/>
        <v>661.8</v>
      </c>
      <c r="D23" s="228">
        <f t="shared" si="1"/>
        <v>882.40000000000009</v>
      </c>
      <c r="E23" s="228">
        <f t="shared" si="2"/>
        <v>1103</v>
      </c>
      <c r="F23" s="228">
        <f t="shared" si="3"/>
        <v>1323.6</v>
      </c>
      <c r="G23" s="228">
        <f t="shared" si="4"/>
        <v>1544.1999999999998</v>
      </c>
      <c r="H23" s="228">
        <f t="shared" si="15"/>
        <v>1764.8000000000002</v>
      </c>
      <c r="I23" s="228">
        <f t="shared" si="5"/>
        <v>1985.4</v>
      </c>
      <c r="J23" s="383">
        <v>2206</v>
      </c>
      <c r="K23" s="228">
        <f t="shared" si="6"/>
        <v>2426.6000000000004</v>
      </c>
      <c r="L23" s="228">
        <f t="shared" si="7"/>
        <v>2647.2</v>
      </c>
      <c r="M23" s="228">
        <f t="shared" si="8"/>
        <v>2867.8</v>
      </c>
      <c r="N23" s="228">
        <f t="shared" si="9"/>
        <v>3088.3999999999996</v>
      </c>
      <c r="O23" s="228">
        <f t="shared" si="10"/>
        <v>3309</v>
      </c>
      <c r="P23" s="228">
        <f t="shared" si="16"/>
        <v>3529.6000000000004</v>
      </c>
      <c r="Q23" s="228">
        <f t="shared" si="17"/>
        <v>3750.2</v>
      </c>
      <c r="R23" s="114">
        <f t="shared" si="18"/>
        <v>3970.8</v>
      </c>
      <c r="S23" s="268" t="s">
        <v>361</v>
      </c>
      <c r="T23" s="262" t="s">
        <v>362</v>
      </c>
    </row>
    <row r="24" spans="1:20" ht="15.75" x14ac:dyDescent="0.25">
      <c r="A24" s="585"/>
      <c r="B24" s="130" t="s">
        <v>335</v>
      </c>
      <c r="C24" s="228">
        <f t="shared" si="0"/>
        <v>661.8</v>
      </c>
      <c r="D24" s="228">
        <f t="shared" si="1"/>
        <v>882.40000000000009</v>
      </c>
      <c r="E24" s="228">
        <f t="shared" si="2"/>
        <v>1103</v>
      </c>
      <c r="F24" s="228">
        <f t="shared" si="3"/>
        <v>1323.6</v>
      </c>
      <c r="G24" s="228">
        <f t="shared" si="4"/>
        <v>1544.1999999999998</v>
      </c>
      <c r="H24" s="228">
        <f t="shared" si="15"/>
        <v>1764.8000000000002</v>
      </c>
      <c r="I24" s="228">
        <f t="shared" si="5"/>
        <v>1985.4</v>
      </c>
      <c r="J24" s="383">
        <v>2206</v>
      </c>
      <c r="K24" s="228">
        <f t="shared" si="6"/>
        <v>2426.6000000000004</v>
      </c>
      <c r="L24" s="228">
        <f t="shared" si="7"/>
        <v>2647.2</v>
      </c>
      <c r="M24" s="228">
        <f t="shared" si="8"/>
        <v>2867.8</v>
      </c>
      <c r="N24" s="228">
        <f t="shared" si="9"/>
        <v>3088.3999999999996</v>
      </c>
      <c r="O24" s="228">
        <f t="shared" si="10"/>
        <v>3309</v>
      </c>
      <c r="P24" s="228">
        <f t="shared" si="16"/>
        <v>3529.6000000000004</v>
      </c>
      <c r="Q24" s="228">
        <f t="shared" si="17"/>
        <v>3750.2</v>
      </c>
      <c r="R24" s="114">
        <f t="shared" si="18"/>
        <v>3970.8</v>
      </c>
      <c r="S24" s="268" t="s">
        <v>352</v>
      </c>
      <c r="T24" s="262" t="s">
        <v>353</v>
      </c>
    </row>
    <row r="25" spans="1:20" ht="15.75" x14ac:dyDescent="0.25">
      <c r="A25" s="585"/>
      <c r="B25" s="130" t="s">
        <v>336</v>
      </c>
      <c r="C25" s="228">
        <f t="shared" si="0"/>
        <v>661.8</v>
      </c>
      <c r="D25" s="228">
        <f t="shared" si="1"/>
        <v>882.40000000000009</v>
      </c>
      <c r="E25" s="228">
        <f t="shared" si="2"/>
        <v>1103</v>
      </c>
      <c r="F25" s="228">
        <f t="shared" si="3"/>
        <v>1323.6</v>
      </c>
      <c r="G25" s="228">
        <f t="shared" si="4"/>
        <v>1544.1999999999998</v>
      </c>
      <c r="H25" s="228">
        <f t="shared" si="15"/>
        <v>1764.8000000000002</v>
      </c>
      <c r="I25" s="228">
        <f t="shared" si="5"/>
        <v>1985.4</v>
      </c>
      <c r="J25" s="383">
        <v>2206</v>
      </c>
      <c r="K25" s="228">
        <f t="shared" si="6"/>
        <v>2426.6000000000004</v>
      </c>
      <c r="L25" s="228">
        <f t="shared" si="7"/>
        <v>2647.2</v>
      </c>
      <c r="M25" s="228">
        <f t="shared" si="8"/>
        <v>2867.8</v>
      </c>
      <c r="N25" s="228">
        <f t="shared" si="9"/>
        <v>3088.3999999999996</v>
      </c>
      <c r="O25" s="228">
        <f t="shared" si="10"/>
        <v>3309</v>
      </c>
      <c r="P25" s="228">
        <f t="shared" si="16"/>
        <v>3529.6000000000004</v>
      </c>
      <c r="Q25" s="228">
        <f t="shared" si="17"/>
        <v>3750.2</v>
      </c>
      <c r="R25" s="114">
        <f t="shared" si="18"/>
        <v>3970.8</v>
      </c>
      <c r="S25" s="268" t="s">
        <v>352</v>
      </c>
      <c r="T25" s="262" t="s">
        <v>353</v>
      </c>
    </row>
    <row r="26" spans="1:20" ht="15.75" x14ac:dyDescent="0.25">
      <c r="A26" s="585"/>
      <c r="B26" s="130" t="s">
        <v>150</v>
      </c>
      <c r="C26" s="228">
        <f t="shared" si="0"/>
        <v>661.8</v>
      </c>
      <c r="D26" s="228">
        <f t="shared" si="1"/>
        <v>882.40000000000009</v>
      </c>
      <c r="E26" s="228">
        <f>J26*0.5</f>
        <v>1103</v>
      </c>
      <c r="F26" s="228">
        <f t="shared" si="3"/>
        <v>1323.6</v>
      </c>
      <c r="G26" s="228">
        <f t="shared" si="4"/>
        <v>1544.1999999999998</v>
      </c>
      <c r="H26" s="228">
        <f t="shared" si="15"/>
        <v>1764.8000000000002</v>
      </c>
      <c r="I26" s="228">
        <f t="shared" si="5"/>
        <v>1985.4</v>
      </c>
      <c r="J26" s="383">
        <v>2206</v>
      </c>
      <c r="K26" s="228">
        <f t="shared" si="6"/>
        <v>2426.6000000000004</v>
      </c>
      <c r="L26" s="228">
        <f t="shared" si="7"/>
        <v>2647.2</v>
      </c>
      <c r="M26" s="228">
        <f t="shared" si="8"/>
        <v>2867.8</v>
      </c>
      <c r="N26" s="228">
        <f t="shared" si="9"/>
        <v>3088.3999999999996</v>
      </c>
      <c r="O26" s="228">
        <f t="shared" si="10"/>
        <v>3309</v>
      </c>
      <c r="P26" s="228">
        <f t="shared" si="16"/>
        <v>3529.6000000000004</v>
      </c>
      <c r="Q26" s="228">
        <f t="shared" si="17"/>
        <v>3750.2</v>
      </c>
      <c r="R26" s="114">
        <f t="shared" si="18"/>
        <v>3970.8</v>
      </c>
      <c r="S26" s="268" t="s">
        <v>352</v>
      </c>
      <c r="T26" s="262" t="s">
        <v>353</v>
      </c>
    </row>
    <row r="27" spans="1:20" ht="15.75" x14ac:dyDescent="0.25">
      <c r="A27" s="585"/>
      <c r="B27" s="130" t="s">
        <v>151</v>
      </c>
      <c r="C27" s="228">
        <f t="shared" si="0"/>
        <v>661.8</v>
      </c>
      <c r="D27" s="228">
        <f t="shared" si="1"/>
        <v>882.40000000000009</v>
      </c>
      <c r="E27" s="228">
        <f>J27*0.5</f>
        <v>1103</v>
      </c>
      <c r="F27" s="228">
        <f t="shared" si="3"/>
        <v>1323.6</v>
      </c>
      <c r="G27" s="228">
        <f t="shared" si="4"/>
        <v>1544.1999999999998</v>
      </c>
      <c r="H27" s="228">
        <f t="shared" si="15"/>
        <v>1764.8000000000002</v>
      </c>
      <c r="I27" s="228">
        <f t="shared" si="5"/>
        <v>1985.4</v>
      </c>
      <c r="J27" s="383">
        <v>2206</v>
      </c>
      <c r="K27" s="228">
        <f t="shared" si="6"/>
        <v>2426.6000000000004</v>
      </c>
      <c r="L27" s="228">
        <f t="shared" si="7"/>
        <v>2647.2</v>
      </c>
      <c r="M27" s="228">
        <f t="shared" si="8"/>
        <v>2867.8</v>
      </c>
      <c r="N27" s="228">
        <f t="shared" si="9"/>
        <v>3088.3999999999996</v>
      </c>
      <c r="O27" s="228">
        <f t="shared" si="10"/>
        <v>3309</v>
      </c>
      <c r="P27" s="228">
        <f t="shared" si="16"/>
        <v>3529.6000000000004</v>
      </c>
      <c r="Q27" s="228">
        <f t="shared" si="17"/>
        <v>3750.2</v>
      </c>
      <c r="R27" s="114">
        <f t="shared" si="18"/>
        <v>3970.8</v>
      </c>
      <c r="S27" s="268" t="s">
        <v>352</v>
      </c>
      <c r="T27" s="262" t="s">
        <v>353</v>
      </c>
    </row>
    <row r="28" spans="1:20" ht="15.75" customHeight="1" x14ac:dyDescent="0.25">
      <c r="A28" s="585"/>
      <c r="B28" s="224" t="s">
        <v>294</v>
      </c>
      <c r="C28" s="228">
        <f t="shared" si="0"/>
        <v>661.8</v>
      </c>
      <c r="D28" s="228">
        <f t="shared" si="1"/>
        <v>882.40000000000009</v>
      </c>
      <c r="E28" s="228">
        <f t="shared" si="2"/>
        <v>1103</v>
      </c>
      <c r="F28" s="228">
        <f t="shared" si="3"/>
        <v>1323.6</v>
      </c>
      <c r="G28" s="228">
        <f t="shared" si="4"/>
        <v>1544.1999999999998</v>
      </c>
      <c r="H28" s="228">
        <f t="shared" si="15"/>
        <v>1764.8000000000002</v>
      </c>
      <c r="I28" s="228">
        <f t="shared" si="5"/>
        <v>1985.4</v>
      </c>
      <c r="J28" s="383">
        <v>2206</v>
      </c>
      <c r="K28" s="228">
        <f t="shared" si="6"/>
        <v>2426.6000000000004</v>
      </c>
      <c r="L28" s="228">
        <f t="shared" si="7"/>
        <v>2647.2</v>
      </c>
      <c r="M28" s="228">
        <f t="shared" si="8"/>
        <v>2867.8</v>
      </c>
      <c r="N28" s="228">
        <f t="shared" si="9"/>
        <v>3088.3999999999996</v>
      </c>
      <c r="O28" s="228">
        <f t="shared" si="10"/>
        <v>3309</v>
      </c>
      <c r="P28" s="228">
        <f t="shared" si="16"/>
        <v>3529.6000000000004</v>
      </c>
      <c r="Q28" s="228">
        <f t="shared" si="17"/>
        <v>3750.2</v>
      </c>
      <c r="R28" s="114">
        <f t="shared" si="18"/>
        <v>3970.8</v>
      </c>
      <c r="S28" s="268" t="s">
        <v>352</v>
      </c>
      <c r="T28" s="262" t="s">
        <v>353</v>
      </c>
    </row>
    <row r="29" spans="1:20" ht="15.75" customHeight="1" x14ac:dyDescent="0.25">
      <c r="A29" s="622"/>
      <c r="B29" s="587" t="s">
        <v>299</v>
      </c>
      <c r="C29" s="520">
        <f t="shared" si="0"/>
        <v>678</v>
      </c>
      <c r="D29" s="520">
        <f t="shared" si="1"/>
        <v>904</v>
      </c>
      <c r="E29" s="520">
        <f t="shared" si="2"/>
        <v>1130</v>
      </c>
      <c r="F29" s="520">
        <f t="shared" si="3"/>
        <v>1356</v>
      </c>
      <c r="G29" s="520">
        <f t="shared" si="4"/>
        <v>1582</v>
      </c>
      <c r="H29" s="520">
        <f t="shared" si="15"/>
        <v>1808</v>
      </c>
      <c r="I29" s="520">
        <f t="shared" si="5"/>
        <v>2034</v>
      </c>
      <c r="J29" s="520">
        <v>2260</v>
      </c>
      <c r="K29" s="520">
        <f t="shared" si="6"/>
        <v>2486</v>
      </c>
      <c r="L29" s="520">
        <f t="shared" si="7"/>
        <v>2712</v>
      </c>
      <c r="M29" s="520">
        <f t="shared" si="8"/>
        <v>2938</v>
      </c>
      <c r="N29" s="520">
        <f t="shared" si="9"/>
        <v>3164</v>
      </c>
      <c r="O29" s="520">
        <f t="shared" si="10"/>
        <v>3390</v>
      </c>
      <c r="P29" s="520">
        <f t="shared" si="16"/>
        <v>3616</v>
      </c>
      <c r="Q29" s="520">
        <f t="shared" si="17"/>
        <v>3842</v>
      </c>
      <c r="R29" s="522">
        <f t="shared" si="18"/>
        <v>4068</v>
      </c>
      <c r="S29" s="589" t="s">
        <v>352</v>
      </c>
      <c r="T29" s="590" t="s">
        <v>353</v>
      </c>
    </row>
    <row r="30" spans="1:20" ht="157.5" customHeight="1" x14ac:dyDescent="0.25">
      <c r="A30" s="622"/>
      <c r="B30" s="588"/>
      <c r="C30" s="521"/>
      <c r="D30" s="521"/>
      <c r="E30" s="521"/>
      <c r="F30" s="521"/>
      <c r="G30" s="521"/>
      <c r="H30" s="521"/>
      <c r="I30" s="521"/>
      <c r="J30" s="521"/>
      <c r="K30" s="521"/>
      <c r="L30" s="521"/>
      <c r="M30" s="521"/>
      <c r="N30" s="521"/>
      <c r="O30" s="521"/>
      <c r="P30" s="521"/>
      <c r="Q30" s="521"/>
      <c r="R30" s="523"/>
      <c r="S30" s="562"/>
      <c r="T30" s="564"/>
    </row>
    <row r="31" spans="1:20" ht="31.5" x14ac:dyDescent="0.25">
      <c r="A31" s="585"/>
      <c r="B31" s="225" t="s">
        <v>337</v>
      </c>
      <c r="C31" s="228">
        <f t="shared" si="0"/>
        <v>529.5</v>
      </c>
      <c r="D31" s="228">
        <f t="shared" si="1"/>
        <v>706</v>
      </c>
      <c r="E31" s="228">
        <f t="shared" si="2"/>
        <v>882.5</v>
      </c>
      <c r="F31" s="228">
        <f t="shared" si="3"/>
        <v>1059</v>
      </c>
      <c r="G31" s="228">
        <f t="shared" si="4"/>
        <v>1235.5</v>
      </c>
      <c r="H31" s="228">
        <f t="shared" si="15"/>
        <v>1412</v>
      </c>
      <c r="I31" s="228">
        <f t="shared" si="5"/>
        <v>1588.5</v>
      </c>
      <c r="J31" s="371">
        <v>1765</v>
      </c>
      <c r="K31" s="228">
        <f t="shared" si="6"/>
        <v>1941.5000000000002</v>
      </c>
      <c r="L31" s="228">
        <f t="shared" si="7"/>
        <v>2118</v>
      </c>
      <c r="M31" s="228">
        <f t="shared" si="8"/>
        <v>2294.5</v>
      </c>
      <c r="N31" s="228">
        <f t="shared" si="9"/>
        <v>2471</v>
      </c>
      <c r="O31" s="228">
        <f t="shared" si="10"/>
        <v>2647.5</v>
      </c>
      <c r="P31" s="228">
        <f t="shared" ref="P31:P43" si="19">J31*1.6</f>
        <v>2824</v>
      </c>
      <c r="Q31" s="228">
        <f t="shared" ref="Q31:Q43" si="20">J31*1.7</f>
        <v>3000.5</v>
      </c>
      <c r="R31" s="114">
        <f t="shared" ref="R31:R43" si="21">J31*1.8</f>
        <v>3177</v>
      </c>
      <c r="S31" s="268" t="s">
        <v>298</v>
      </c>
      <c r="T31" s="262" t="s">
        <v>356</v>
      </c>
    </row>
    <row r="32" spans="1:20" ht="32.25" thickBot="1" x14ac:dyDescent="0.3">
      <c r="A32" s="586"/>
      <c r="B32" s="137" t="s">
        <v>338</v>
      </c>
      <c r="C32" s="133">
        <f t="shared" si="0"/>
        <v>529.5</v>
      </c>
      <c r="D32" s="133">
        <f t="shared" si="1"/>
        <v>706</v>
      </c>
      <c r="E32" s="133">
        <f t="shared" si="2"/>
        <v>882.5</v>
      </c>
      <c r="F32" s="133">
        <f t="shared" si="3"/>
        <v>1059</v>
      </c>
      <c r="G32" s="133">
        <f t="shared" si="4"/>
        <v>1235.5</v>
      </c>
      <c r="H32" s="133">
        <f t="shared" si="15"/>
        <v>1412</v>
      </c>
      <c r="I32" s="133">
        <f t="shared" si="5"/>
        <v>1588.5</v>
      </c>
      <c r="J32" s="372">
        <v>1765</v>
      </c>
      <c r="K32" s="133">
        <f t="shared" si="6"/>
        <v>1941.5000000000002</v>
      </c>
      <c r="L32" s="133">
        <f t="shared" si="7"/>
        <v>2118</v>
      </c>
      <c r="M32" s="133">
        <f t="shared" si="8"/>
        <v>2294.5</v>
      </c>
      <c r="N32" s="133">
        <f t="shared" si="9"/>
        <v>2471</v>
      </c>
      <c r="O32" s="133">
        <f t="shared" si="10"/>
        <v>2647.5</v>
      </c>
      <c r="P32" s="133">
        <f t="shared" si="19"/>
        <v>2824</v>
      </c>
      <c r="Q32" s="133">
        <f t="shared" si="20"/>
        <v>3000.5</v>
      </c>
      <c r="R32" s="134">
        <f t="shared" si="21"/>
        <v>3177</v>
      </c>
      <c r="S32" s="269" t="s">
        <v>298</v>
      </c>
      <c r="T32" s="263" t="s">
        <v>353</v>
      </c>
    </row>
    <row r="33" spans="1:20" ht="15.75" x14ac:dyDescent="0.25">
      <c r="A33" s="584">
        <v>3</v>
      </c>
      <c r="B33" s="136" t="s">
        <v>6</v>
      </c>
      <c r="C33" s="126">
        <f t="shared" si="0"/>
        <v>684.6</v>
      </c>
      <c r="D33" s="126">
        <f t="shared" si="1"/>
        <v>912.80000000000007</v>
      </c>
      <c r="E33" s="126">
        <f t="shared" si="2"/>
        <v>1141</v>
      </c>
      <c r="F33" s="126">
        <f t="shared" si="3"/>
        <v>1369.2</v>
      </c>
      <c r="G33" s="126">
        <f t="shared" si="4"/>
        <v>1597.3999999999999</v>
      </c>
      <c r="H33" s="126">
        <f t="shared" si="15"/>
        <v>1825.6000000000001</v>
      </c>
      <c r="I33" s="126">
        <f t="shared" si="5"/>
        <v>2053.8000000000002</v>
      </c>
      <c r="J33" s="126">
        <v>2282</v>
      </c>
      <c r="K33" s="126">
        <f t="shared" si="6"/>
        <v>2510.2000000000003</v>
      </c>
      <c r="L33" s="126">
        <f t="shared" si="7"/>
        <v>2738.4</v>
      </c>
      <c r="M33" s="126">
        <f t="shared" si="8"/>
        <v>2966.6</v>
      </c>
      <c r="N33" s="126">
        <f t="shared" si="9"/>
        <v>3194.7999999999997</v>
      </c>
      <c r="O33" s="126">
        <f t="shared" si="10"/>
        <v>3423</v>
      </c>
      <c r="P33" s="126">
        <f t="shared" si="19"/>
        <v>3651.2000000000003</v>
      </c>
      <c r="Q33" s="126">
        <f t="shared" si="20"/>
        <v>3879.4</v>
      </c>
      <c r="R33" s="127">
        <f t="shared" si="21"/>
        <v>4107.6000000000004</v>
      </c>
      <c r="S33" s="267" t="s">
        <v>352</v>
      </c>
      <c r="T33" s="261" t="s">
        <v>353</v>
      </c>
    </row>
    <row r="34" spans="1:20" ht="31.5" x14ac:dyDescent="0.25">
      <c r="A34" s="585"/>
      <c r="B34" s="21" t="s">
        <v>300</v>
      </c>
      <c r="C34" s="228">
        <f t="shared" si="0"/>
        <v>684.6</v>
      </c>
      <c r="D34" s="228">
        <f t="shared" si="1"/>
        <v>912.80000000000007</v>
      </c>
      <c r="E34" s="228">
        <f t="shared" si="2"/>
        <v>1141</v>
      </c>
      <c r="F34" s="228">
        <f t="shared" si="3"/>
        <v>1369.2</v>
      </c>
      <c r="G34" s="228">
        <f t="shared" si="4"/>
        <v>1597.3999999999999</v>
      </c>
      <c r="H34" s="228">
        <f t="shared" si="15"/>
        <v>1825.6000000000001</v>
      </c>
      <c r="I34" s="228">
        <f t="shared" si="5"/>
        <v>2053.8000000000002</v>
      </c>
      <c r="J34" s="371">
        <v>2282</v>
      </c>
      <c r="K34" s="228">
        <f t="shared" si="6"/>
        <v>2510.2000000000003</v>
      </c>
      <c r="L34" s="228">
        <f t="shared" si="7"/>
        <v>2738.4</v>
      </c>
      <c r="M34" s="228">
        <f t="shared" si="8"/>
        <v>2966.6</v>
      </c>
      <c r="N34" s="228">
        <f t="shared" si="9"/>
        <v>3194.7999999999997</v>
      </c>
      <c r="O34" s="228">
        <f t="shared" si="10"/>
        <v>3423</v>
      </c>
      <c r="P34" s="228">
        <f t="shared" si="19"/>
        <v>3651.2000000000003</v>
      </c>
      <c r="Q34" s="228">
        <f t="shared" si="20"/>
        <v>3879.4</v>
      </c>
      <c r="R34" s="114">
        <f t="shared" si="21"/>
        <v>4107.6000000000004</v>
      </c>
      <c r="S34" s="268" t="s">
        <v>359</v>
      </c>
      <c r="T34" s="262" t="s">
        <v>360</v>
      </c>
    </row>
    <row r="35" spans="1:20" ht="30.75" x14ac:dyDescent="0.25">
      <c r="A35" s="585"/>
      <c r="B35" s="130" t="s">
        <v>301</v>
      </c>
      <c r="C35" s="228">
        <f t="shared" si="0"/>
        <v>684.6</v>
      </c>
      <c r="D35" s="228">
        <f t="shared" si="1"/>
        <v>912.80000000000007</v>
      </c>
      <c r="E35" s="228">
        <f t="shared" si="2"/>
        <v>1141</v>
      </c>
      <c r="F35" s="228">
        <f t="shared" si="3"/>
        <v>1369.2</v>
      </c>
      <c r="G35" s="228">
        <f t="shared" si="4"/>
        <v>1597.3999999999999</v>
      </c>
      <c r="H35" s="228">
        <f t="shared" si="15"/>
        <v>1825.6000000000001</v>
      </c>
      <c r="I35" s="228">
        <f t="shared" si="5"/>
        <v>2053.8000000000002</v>
      </c>
      <c r="J35" s="371">
        <v>2282</v>
      </c>
      <c r="K35" s="228">
        <f t="shared" si="6"/>
        <v>2510.2000000000003</v>
      </c>
      <c r="L35" s="228">
        <f t="shared" si="7"/>
        <v>2738.4</v>
      </c>
      <c r="M35" s="228">
        <f t="shared" si="8"/>
        <v>2966.6</v>
      </c>
      <c r="N35" s="228">
        <f t="shared" si="9"/>
        <v>3194.7999999999997</v>
      </c>
      <c r="O35" s="228">
        <f t="shared" si="10"/>
        <v>3423</v>
      </c>
      <c r="P35" s="228">
        <f t="shared" si="19"/>
        <v>3651.2000000000003</v>
      </c>
      <c r="Q35" s="228">
        <f t="shared" si="20"/>
        <v>3879.4</v>
      </c>
      <c r="R35" s="114">
        <f t="shared" si="21"/>
        <v>4107.6000000000004</v>
      </c>
      <c r="S35" s="268" t="s">
        <v>352</v>
      </c>
      <c r="T35" s="262" t="s">
        <v>298</v>
      </c>
    </row>
    <row r="36" spans="1:20" ht="15.75" x14ac:dyDescent="0.25">
      <c r="A36" s="585"/>
      <c r="B36" s="130" t="s">
        <v>302</v>
      </c>
      <c r="C36" s="228">
        <f t="shared" si="0"/>
        <v>684.6</v>
      </c>
      <c r="D36" s="228">
        <f t="shared" si="1"/>
        <v>912.80000000000007</v>
      </c>
      <c r="E36" s="228">
        <f t="shared" si="2"/>
        <v>1141</v>
      </c>
      <c r="F36" s="228">
        <f t="shared" si="3"/>
        <v>1369.2</v>
      </c>
      <c r="G36" s="228">
        <f t="shared" si="4"/>
        <v>1597.3999999999999</v>
      </c>
      <c r="H36" s="228">
        <f t="shared" si="15"/>
        <v>1825.6000000000001</v>
      </c>
      <c r="I36" s="228">
        <f t="shared" si="5"/>
        <v>2053.8000000000002</v>
      </c>
      <c r="J36" s="371">
        <v>2282</v>
      </c>
      <c r="K36" s="228">
        <f t="shared" si="6"/>
        <v>2510.2000000000003</v>
      </c>
      <c r="L36" s="228">
        <f t="shared" si="7"/>
        <v>2738.4</v>
      </c>
      <c r="M36" s="228">
        <f t="shared" si="8"/>
        <v>2966.6</v>
      </c>
      <c r="N36" s="228">
        <f t="shared" si="9"/>
        <v>3194.7999999999997</v>
      </c>
      <c r="O36" s="228">
        <f t="shared" si="10"/>
        <v>3423</v>
      </c>
      <c r="P36" s="228">
        <f t="shared" si="19"/>
        <v>3651.2000000000003</v>
      </c>
      <c r="Q36" s="228">
        <f t="shared" si="20"/>
        <v>3879.4</v>
      </c>
      <c r="R36" s="114">
        <f t="shared" si="21"/>
        <v>4107.6000000000004</v>
      </c>
      <c r="S36" s="268" t="s">
        <v>363</v>
      </c>
      <c r="T36" s="262" t="s">
        <v>364</v>
      </c>
    </row>
    <row r="37" spans="1:20" ht="31.5" x14ac:dyDescent="0.25">
      <c r="A37" s="585"/>
      <c r="B37" s="21" t="s">
        <v>377</v>
      </c>
      <c r="C37" s="228">
        <f t="shared" si="0"/>
        <v>547.79999999999995</v>
      </c>
      <c r="D37" s="228">
        <f t="shared" si="1"/>
        <v>730.40000000000009</v>
      </c>
      <c r="E37" s="228">
        <f t="shared" si="2"/>
        <v>913</v>
      </c>
      <c r="F37" s="228">
        <f t="shared" si="3"/>
        <v>1095.5999999999999</v>
      </c>
      <c r="G37" s="228">
        <f t="shared" si="4"/>
        <v>1278.1999999999998</v>
      </c>
      <c r="H37" s="228">
        <f t="shared" si="15"/>
        <v>1460.8000000000002</v>
      </c>
      <c r="I37" s="228">
        <f t="shared" si="5"/>
        <v>1643.4</v>
      </c>
      <c r="J37" s="371">
        <v>1826</v>
      </c>
      <c r="K37" s="228">
        <f t="shared" si="6"/>
        <v>2008.6000000000001</v>
      </c>
      <c r="L37" s="228">
        <f t="shared" si="7"/>
        <v>2191.1999999999998</v>
      </c>
      <c r="M37" s="228">
        <f t="shared" si="8"/>
        <v>2373.8000000000002</v>
      </c>
      <c r="N37" s="228">
        <f t="shared" si="9"/>
        <v>2556.3999999999996</v>
      </c>
      <c r="O37" s="228">
        <f t="shared" si="10"/>
        <v>2739</v>
      </c>
      <c r="P37" s="228">
        <f t="shared" si="19"/>
        <v>2921.6000000000004</v>
      </c>
      <c r="Q37" s="228">
        <f t="shared" si="20"/>
        <v>3104.2</v>
      </c>
      <c r="R37" s="114">
        <f t="shared" si="21"/>
        <v>3286.8</v>
      </c>
      <c r="S37" s="268" t="s">
        <v>298</v>
      </c>
      <c r="T37" s="262" t="s">
        <v>356</v>
      </c>
    </row>
    <row r="38" spans="1:20" ht="30.75" x14ac:dyDescent="0.25">
      <c r="A38" s="585"/>
      <c r="B38" s="21" t="s">
        <v>378</v>
      </c>
      <c r="C38" s="228">
        <f t="shared" si="0"/>
        <v>547.79999999999995</v>
      </c>
      <c r="D38" s="228">
        <f t="shared" si="1"/>
        <v>730.40000000000009</v>
      </c>
      <c r="E38" s="228">
        <f t="shared" si="2"/>
        <v>913</v>
      </c>
      <c r="F38" s="228">
        <f t="shared" si="3"/>
        <v>1095.5999999999999</v>
      </c>
      <c r="G38" s="228">
        <f t="shared" si="4"/>
        <v>1278.1999999999998</v>
      </c>
      <c r="H38" s="228">
        <f t="shared" si="15"/>
        <v>1460.8000000000002</v>
      </c>
      <c r="I38" s="228">
        <f t="shared" si="5"/>
        <v>1643.4</v>
      </c>
      <c r="J38" s="371">
        <v>1826</v>
      </c>
      <c r="K38" s="228">
        <f t="shared" si="6"/>
        <v>2008.6000000000001</v>
      </c>
      <c r="L38" s="228">
        <f t="shared" si="7"/>
        <v>2191.1999999999998</v>
      </c>
      <c r="M38" s="228">
        <f t="shared" si="8"/>
        <v>2373.8000000000002</v>
      </c>
      <c r="N38" s="228">
        <f t="shared" si="9"/>
        <v>2556.3999999999996</v>
      </c>
      <c r="O38" s="228">
        <f t="shared" si="10"/>
        <v>2739</v>
      </c>
      <c r="P38" s="228">
        <f t="shared" si="19"/>
        <v>2921.6000000000004</v>
      </c>
      <c r="Q38" s="228">
        <f t="shared" si="20"/>
        <v>3104.2</v>
      </c>
      <c r="R38" s="114">
        <f t="shared" si="21"/>
        <v>3286.8</v>
      </c>
      <c r="S38" s="268" t="s">
        <v>298</v>
      </c>
      <c r="T38" s="262" t="s">
        <v>360</v>
      </c>
    </row>
    <row r="39" spans="1:20" ht="31.5" x14ac:dyDescent="0.25">
      <c r="A39" s="585"/>
      <c r="B39" s="21" t="s">
        <v>379</v>
      </c>
      <c r="C39" s="228">
        <f t="shared" si="0"/>
        <v>684.6</v>
      </c>
      <c r="D39" s="228">
        <f t="shared" si="1"/>
        <v>912.80000000000007</v>
      </c>
      <c r="E39" s="228">
        <f t="shared" si="2"/>
        <v>1141</v>
      </c>
      <c r="F39" s="228">
        <f t="shared" si="3"/>
        <v>1369.2</v>
      </c>
      <c r="G39" s="228">
        <f t="shared" si="4"/>
        <v>1597.3999999999999</v>
      </c>
      <c r="H39" s="228">
        <f t="shared" si="15"/>
        <v>1825.6000000000001</v>
      </c>
      <c r="I39" s="228">
        <f t="shared" si="5"/>
        <v>2053.8000000000002</v>
      </c>
      <c r="J39" s="371">
        <v>2282</v>
      </c>
      <c r="K39" s="228">
        <f t="shared" si="6"/>
        <v>2510.2000000000003</v>
      </c>
      <c r="L39" s="228">
        <f t="shared" si="7"/>
        <v>2738.4</v>
      </c>
      <c r="M39" s="228">
        <f t="shared" si="8"/>
        <v>2966.6</v>
      </c>
      <c r="N39" s="228">
        <f t="shared" si="9"/>
        <v>3194.7999999999997</v>
      </c>
      <c r="O39" s="228">
        <f t="shared" si="10"/>
        <v>3423</v>
      </c>
      <c r="P39" s="228">
        <f t="shared" si="19"/>
        <v>3651.2000000000003</v>
      </c>
      <c r="Q39" s="228">
        <f t="shared" si="20"/>
        <v>3879.4</v>
      </c>
      <c r="R39" s="114">
        <f t="shared" si="21"/>
        <v>4107.6000000000004</v>
      </c>
      <c r="S39" s="268" t="s">
        <v>359</v>
      </c>
      <c r="T39" s="262" t="s">
        <v>298</v>
      </c>
    </row>
    <row r="40" spans="1:20" ht="15.75" x14ac:dyDescent="0.25">
      <c r="A40" s="585"/>
      <c r="B40" s="21" t="s">
        <v>303</v>
      </c>
      <c r="C40" s="228">
        <f t="shared" si="0"/>
        <v>684.6</v>
      </c>
      <c r="D40" s="228">
        <f t="shared" si="1"/>
        <v>912.80000000000007</v>
      </c>
      <c r="E40" s="228">
        <f t="shared" si="2"/>
        <v>1141</v>
      </c>
      <c r="F40" s="228">
        <f t="shared" si="3"/>
        <v>1369.2</v>
      </c>
      <c r="G40" s="228">
        <f t="shared" si="4"/>
        <v>1597.3999999999999</v>
      </c>
      <c r="H40" s="228">
        <f t="shared" si="15"/>
        <v>1825.6000000000001</v>
      </c>
      <c r="I40" s="228">
        <f t="shared" si="5"/>
        <v>2053.8000000000002</v>
      </c>
      <c r="J40" s="371">
        <v>2282</v>
      </c>
      <c r="K40" s="228">
        <f t="shared" si="6"/>
        <v>2510.2000000000003</v>
      </c>
      <c r="L40" s="228">
        <f t="shared" si="7"/>
        <v>2738.4</v>
      </c>
      <c r="M40" s="228">
        <f t="shared" si="8"/>
        <v>2966.6</v>
      </c>
      <c r="N40" s="228">
        <f t="shared" si="9"/>
        <v>3194.7999999999997</v>
      </c>
      <c r="O40" s="228">
        <f t="shared" si="10"/>
        <v>3423</v>
      </c>
      <c r="P40" s="228">
        <f t="shared" si="19"/>
        <v>3651.2000000000003</v>
      </c>
      <c r="Q40" s="228">
        <f t="shared" si="20"/>
        <v>3879.4</v>
      </c>
      <c r="R40" s="114">
        <f t="shared" si="21"/>
        <v>4107.6000000000004</v>
      </c>
      <c r="S40" s="268" t="s">
        <v>359</v>
      </c>
      <c r="T40" s="262" t="s">
        <v>360</v>
      </c>
    </row>
    <row r="41" spans="1:20" ht="15.75" x14ac:dyDescent="0.25">
      <c r="A41" s="585"/>
      <c r="B41" s="130" t="s">
        <v>304</v>
      </c>
      <c r="C41" s="228">
        <f t="shared" si="0"/>
        <v>684.6</v>
      </c>
      <c r="D41" s="228">
        <f t="shared" si="1"/>
        <v>912.80000000000007</v>
      </c>
      <c r="E41" s="228">
        <f t="shared" si="2"/>
        <v>1141</v>
      </c>
      <c r="F41" s="228">
        <f t="shared" si="3"/>
        <v>1369.2</v>
      </c>
      <c r="G41" s="228">
        <f t="shared" si="4"/>
        <v>1597.3999999999999</v>
      </c>
      <c r="H41" s="228">
        <f t="shared" si="15"/>
        <v>1825.6000000000001</v>
      </c>
      <c r="I41" s="228">
        <f t="shared" si="5"/>
        <v>2053.8000000000002</v>
      </c>
      <c r="J41" s="371">
        <v>2282</v>
      </c>
      <c r="K41" s="228">
        <f t="shared" si="6"/>
        <v>2510.2000000000003</v>
      </c>
      <c r="L41" s="228">
        <f t="shared" si="7"/>
        <v>2738.4</v>
      </c>
      <c r="M41" s="228">
        <f t="shared" si="8"/>
        <v>2966.6</v>
      </c>
      <c r="N41" s="228">
        <f t="shared" si="9"/>
        <v>3194.7999999999997</v>
      </c>
      <c r="O41" s="228">
        <f t="shared" si="10"/>
        <v>3423</v>
      </c>
      <c r="P41" s="228">
        <f t="shared" si="19"/>
        <v>3651.2000000000003</v>
      </c>
      <c r="Q41" s="228">
        <f t="shared" si="20"/>
        <v>3879.4</v>
      </c>
      <c r="R41" s="114">
        <f t="shared" si="21"/>
        <v>4107.6000000000004</v>
      </c>
      <c r="S41" s="268" t="s">
        <v>365</v>
      </c>
      <c r="T41" s="262" t="s">
        <v>353</v>
      </c>
    </row>
    <row r="42" spans="1:20" ht="31.5" x14ac:dyDescent="0.25">
      <c r="A42" s="585"/>
      <c r="B42" s="21" t="s">
        <v>307</v>
      </c>
      <c r="C42" s="228">
        <f t="shared" si="0"/>
        <v>684.6</v>
      </c>
      <c r="D42" s="228">
        <f t="shared" si="1"/>
        <v>912.80000000000007</v>
      </c>
      <c r="E42" s="228">
        <f t="shared" si="2"/>
        <v>1141</v>
      </c>
      <c r="F42" s="228">
        <f t="shared" si="3"/>
        <v>1369.2</v>
      </c>
      <c r="G42" s="228">
        <f t="shared" si="4"/>
        <v>1597.3999999999999</v>
      </c>
      <c r="H42" s="228">
        <f t="shared" si="15"/>
        <v>1825.6000000000001</v>
      </c>
      <c r="I42" s="228">
        <f t="shared" si="5"/>
        <v>2053.8000000000002</v>
      </c>
      <c r="J42" s="371">
        <v>2282</v>
      </c>
      <c r="K42" s="228">
        <f t="shared" si="6"/>
        <v>2510.2000000000003</v>
      </c>
      <c r="L42" s="228">
        <f t="shared" si="7"/>
        <v>2738.4</v>
      </c>
      <c r="M42" s="228">
        <f t="shared" si="8"/>
        <v>2966.6</v>
      </c>
      <c r="N42" s="228">
        <f t="shared" si="9"/>
        <v>3194.7999999999997</v>
      </c>
      <c r="O42" s="228">
        <f t="shared" si="10"/>
        <v>3423</v>
      </c>
      <c r="P42" s="228">
        <f t="shared" si="19"/>
        <v>3651.2000000000003</v>
      </c>
      <c r="Q42" s="228">
        <f t="shared" si="20"/>
        <v>3879.4</v>
      </c>
      <c r="R42" s="114">
        <f t="shared" si="21"/>
        <v>4107.6000000000004</v>
      </c>
      <c r="S42" s="268" t="s">
        <v>359</v>
      </c>
      <c r="T42" s="262" t="s">
        <v>298</v>
      </c>
    </row>
    <row r="43" spans="1:20" ht="16.5" thickBot="1" x14ac:dyDescent="0.3">
      <c r="A43" s="585"/>
      <c r="B43" s="137" t="s">
        <v>339</v>
      </c>
      <c r="C43" s="133">
        <f t="shared" si="0"/>
        <v>684.6</v>
      </c>
      <c r="D43" s="133">
        <f t="shared" si="1"/>
        <v>912.80000000000007</v>
      </c>
      <c r="E43" s="133">
        <f t="shared" si="2"/>
        <v>1141</v>
      </c>
      <c r="F43" s="133">
        <f t="shared" si="3"/>
        <v>1369.2</v>
      </c>
      <c r="G43" s="133">
        <f t="shared" si="4"/>
        <v>1597.3999999999999</v>
      </c>
      <c r="H43" s="133">
        <f t="shared" si="15"/>
        <v>1825.6000000000001</v>
      </c>
      <c r="I43" s="133">
        <f t="shared" si="5"/>
        <v>2053.8000000000002</v>
      </c>
      <c r="J43" s="372">
        <v>2282</v>
      </c>
      <c r="K43" s="133">
        <f t="shared" si="6"/>
        <v>2510.2000000000003</v>
      </c>
      <c r="L43" s="133">
        <f t="shared" si="7"/>
        <v>2738.4</v>
      </c>
      <c r="M43" s="133">
        <f t="shared" si="8"/>
        <v>2966.6</v>
      </c>
      <c r="N43" s="133">
        <f t="shared" si="9"/>
        <v>3194.7999999999997</v>
      </c>
      <c r="O43" s="133">
        <f t="shared" si="10"/>
        <v>3423</v>
      </c>
      <c r="P43" s="133">
        <f t="shared" si="19"/>
        <v>3651.2000000000003</v>
      </c>
      <c r="Q43" s="133">
        <f t="shared" si="20"/>
        <v>3879.4</v>
      </c>
      <c r="R43" s="134">
        <f t="shared" si="21"/>
        <v>4107.6000000000004</v>
      </c>
      <c r="S43" s="269" t="s">
        <v>366</v>
      </c>
      <c r="T43" s="263" t="s">
        <v>367</v>
      </c>
    </row>
    <row r="44" spans="1:20" ht="16.5" thickBot="1" x14ac:dyDescent="0.3">
      <c r="A44" s="585"/>
      <c r="B44" s="483" t="s">
        <v>512</v>
      </c>
      <c r="C44" s="482">
        <f t="shared" ref="C44:C66" si="22">J44*0.3</f>
        <v>684.6</v>
      </c>
      <c r="D44" s="482">
        <f t="shared" ref="D44:D66" si="23">J44*0.4</f>
        <v>912.80000000000007</v>
      </c>
      <c r="E44" s="482">
        <f t="shared" ref="E44:E66" si="24">J44*0.5</f>
        <v>1141</v>
      </c>
      <c r="F44" s="482">
        <f t="shared" ref="F44:F66" si="25">J44*0.6</f>
        <v>1369.2</v>
      </c>
      <c r="G44" s="482">
        <f t="shared" ref="G44:G66" si="26">J44*0.7</f>
        <v>1597.3999999999999</v>
      </c>
      <c r="H44" s="482">
        <f t="shared" ref="H44:H66" si="27">J44*0.8</f>
        <v>1825.6000000000001</v>
      </c>
      <c r="I44" s="482">
        <f t="shared" ref="I44:I66" si="28">J44*0.9</f>
        <v>2053.8000000000002</v>
      </c>
      <c r="J44" s="480">
        <v>2282</v>
      </c>
      <c r="K44" s="482">
        <f t="shared" ref="K44:K66" si="29">J44*1.1</f>
        <v>2510.2000000000003</v>
      </c>
      <c r="L44" s="482">
        <f t="shared" ref="L44:L66" si="30">J44*1.2</f>
        <v>2738.4</v>
      </c>
      <c r="M44" s="482">
        <f t="shared" ref="M44:M66" si="31">J44*1.3</f>
        <v>2966.6</v>
      </c>
      <c r="N44" s="482">
        <f t="shared" ref="N44:N66" si="32">J44*1.4</f>
        <v>3194.7999999999997</v>
      </c>
      <c r="O44" s="482">
        <f t="shared" ref="O44:O66" si="33">J44*1.5</f>
        <v>3423</v>
      </c>
      <c r="P44" s="482">
        <f t="shared" ref="P44:P66" si="34">J44*1.6</f>
        <v>3651.2000000000003</v>
      </c>
      <c r="Q44" s="482">
        <f t="shared" ref="Q44:Q66" si="35">J44*1.7</f>
        <v>3879.4</v>
      </c>
      <c r="R44" s="134">
        <f t="shared" ref="R44:R66" si="36">J44*1.8</f>
        <v>4107.6000000000004</v>
      </c>
      <c r="S44" s="269" t="s">
        <v>522</v>
      </c>
      <c r="T44" s="263" t="s">
        <v>523</v>
      </c>
    </row>
    <row r="45" spans="1:20" ht="16.5" thickBot="1" x14ac:dyDescent="0.3">
      <c r="A45" s="585"/>
      <c r="B45" s="483" t="s">
        <v>513</v>
      </c>
      <c r="C45" s="482">
        <f t="shared" si="22"/>
        <v>684.6</v>
      </c>
      <c r="D45" s="482">
        <f t="shared" si="23"/>
        <v>912.80000000000007</v>
      </c>
      <c r="E45" s="482">
        <f t="shared" si="24"/>
        <v>1141</v>
      </c>
      <c r="F45" s="482">
        <f t="shared" si="25"/>
        <v>1369.2</v>
      </c>
      <c r="G45" s="482">
        <f t="shared" si="26"/>
        <v>1597.3999999999999</v>
      </c>
      <c r="H45" s="482">
        <f t="shared" si="27"/>
        <v>1825.6000000000001</v>
      </c>
      <c r="I45" s="482">
        <f t="shared" si="28"/>
        <v>2053.8000000000002</v>
      </c>
      <c r="J45" s="482">
        <v>2282</v>
      </c>
      <c r="K45" s="482">
        <f t="shared" si="29"/>
        <v>2510.2000000000003</v>
      </c>
      <c r="L45" s="482">
        <f t="shared" si="30"/>
        <v>2738.4</v>
      </c>
      <c r="M45" s="482">
        <f t="shared" si="31"/>
        <v>2966.6</v>
      </c>
      <c r="N45" s="482">
        <f t="shared" si="32"/>
        <v>3194.7999999999997</v>
      </c>
      <c r="O45" s="482">
        <f t="shared" si="33"/>
        <v>3423</v>
      </c>
      <c r="P45" s="482">
        <f t="shared" si="34"/>
        <v>3651.2000000000003</v>
      </c>
      <c r="Q45" s="482">
        <f t="shared" si="35"/>
        <v>3879.4</v>
      </c>
      <c r="R45" s="134">
        <f t="shared" si="36"/>
        <v>4107.6000000000004</v>
      </c>
      <c r="S45" s="269" t="s">
        <v>524</v>
      </c>
      <c r="T45" s="263" t="s">
        <v>525</v>
      </c>
    </row>
    <row r="46" spans="1:20" ht="16.5" thickBot="1" x14ac:dyDescent="0.3">
      <c r="A46" s="585"/>
      <c r="B46" s="483" t="s">
        <v>514</v>
      </c>
      <c r="C46" s="482">
        <f t="shared" si="22"/>
        <v>684.6</v>
      </c>
      <c r="D46" s="482">
        <f t="shared" si="23"/>
        <v>912.80000000000007</v>
      </c>
      <c r="E46" s="482">
        <f t="shared" si="24"/>
        <v>1141</v>
      </c>
      <c r="F46" s="482">
        <f t="shared" si="25"/>
        <v>1369.2</v>
      </c>
      <c r="G46" s="482">
        <f t="shared" si="26"/>
        <v>1597.3999999999999</v>
      </c>
      <c r="H46" s="482">
        <f t="shared" si="27"/>
        <v>1825.6000000000001</v>
      </c>
      <c r="I46" s="482">
        <f t="shared" si="28"/>
        <v>2053.8000000000002</v>
      </c>
      <c r="J46" s="480">
        <v>2282</v>
      </c>
      <c r="K46" s="482">
        <f t="shared" si="29"/>
        <v>2510.2000000000003</v>
      </c>
      <c r="L46" s="482">
        <f t="shared" si="30"/>
        <v>2738.4</v>
      </c>
      <c r="M46" s="482">
        <f t="shared" si="31"/>
        <v>2966.6</v>
      </c>
      <c r="N46" s="482">
        <f t="shared" si="32"/>
        <v>3194.7999999999997</v>
      </c>
      <c r="O46" s="482">
        <f t="shared" si="33"/>
        <v>3423</v>
      </c>
      <c r="P46" s="482">
        <f t="shared" si="34"/>
        <v>3651.2000000000003</v>
      </c>
      <c r="Q46" s="482">
        <f t="shared" si="35"/>
        <v>3879.4</v>
      </c>
      <c r="R46" s="134">
        <f t="shared" si="36"/>
        <v>4107.6000000000004</v>
      </c>
      <c r="S46" s="269" t="s">
        <v>526</v>
      </c>
      <c r="T46" s="263" t="s">
        <v>527</v>
      </c>
    </row>
    <row r="47" spans="1:20" ht="16.5" thickBot="1" x14ac:dyDescent="0.3">
      <c r="A47" s="585"/>
      <c r="B47" s="483" t="s">
        <v>499</v>
      </c>
      <c r="C47" s="482">
        <f t="shared" si="22"/>
        <v>684.6</v>
      </c>
      <c r="D47" s="482">
        <f t="shared" si="23"/>
        <v>912.80000000000007</v>
      </c>
      <c r="E47" s="482">
        <f t="shared" si="24"/>
        <v>1141</v>
      </c>
      <c r="F47" s="482">
        <f t="shared" si="25"/>
        <v>1369.2</v>
      </c>
      <c r="G47" s="482">
        <f t="shared" si="26"/>
        <v>1597.3999999999999</v>
      </c>
      <c r="H47" s="482">
        <f t="shared" si="27"/>
        <v>1825.6000000000001</v>
      </c>
      <c r="I47" s="482">
        <f t="shared" si="28"/>
        <v>2053.8000000000002</v>
      </c>
      <c r="J47" s="482">
        <v>2282</v>
      </c>
      <c r="K47" s="482">
        <f t="shared" si="29"/>
        <v>2510.2000000000003</v>
      </c>
      <c r="L47" s="482">
        <f t="shared" si="30"/>
        <v>2738.4</v>
      </c>
      <c r="M47" s="482">
        <f t="shared" si="31"/>
        <v>2966.6</v>
      </c>
      <c r="N47" s="482">
        <f t="shared" si="32"/>
        <v>3194.7999999999997</v>
      </c>
      <c r="O47" s="482">
        <f t="shared" si="33"/>
        <v>3423</v>
      </c>
      <c r="P47" s="482">
        <f t="shared" si="34"/>
        <v>3651.2000000000003</v>
      </c>
      <c r="Q47" s="482">
        <f t="shared" si="35"/>
        <v>3879.4</v>
      </c>
      <c r="R47" s="134">
        <f t="shared" si="36"/>
        <v>4107.6000000000004</v>
      </c>
      <c r="S47" s="269" t="s">
        <v>528</v>
      </c>
      <c r="T47" s="263" t="s">
        <v>529</v>
      </c>
    </row>
    <row r="48" spans="1:20" ht="16.5" thickBot="1" x14ac:dyDescent="0.3">
      <c r="A48" s="585"/>
      <c r="B48" s="483" t="s">
        <v>500</v>
      </c>
      <c r="C48" s="482">
        <f t="shared" si="22"/>
        <v>684.6</v>
      </c>
      <c r="D48" s="482">
        <f t="shared" si="23"/>
        <v>912.80000000000007</v>
      </c>
      <c r="E48" s="482">
        <f t="shared" si="24"/>
        <v>1141</v>
      </c>
      <c r="F48" s="482">
        <f t="shared" si="25"/>
        <v>1369.2</v>
      </c>
      <c r="G48" s="482">
        <f t="shared" si="26"/>
        <v>1597.3999999999999</v>
      </c>
      <c r="H48" s="482">
        <f t="shared" si="27"/>
        <v>1825.6000000000001</v>
      </c>
      <c r="I48" s="482">
        <f t="shared" si="28"/>
        <v>2053.8000000000002</v>
      </c>
      <c r="J48" s="480">
        <v>2282</v>
      </c>
      <c r="K48" s="482">
        <f t="shared" si="29"/>
        <v>2510.2000000000003</v>
      </c>
      <c r="L48" s="482">
        <f t="shared" si="30"/>
        <v>2738.4</v>
      </c>
      <c r="M48" s="482">
        <f t="shared" si="31"/>
        <v>2966.6</v>
      </c>
      <c r="N48" s="482">
        <f t="shared" si="32"/>
        <v>3194.7999999999997</v>
      </c>
      <c r="O48" s="482">
        <f t="shared" si="33"/>
        <v>3423</v>
      </c>
      <c r="P48" s="482">
        <f t="shared" si="34"/>
        <v>3651.2000000000003</v>
      </c>
      <c r="Q48" s="482">
        <f t="shared" si="35"/>
        <v>3879.4</v>
      </c>
      <c r="R48" s="134">
        <f t="shared" si="36"/>
        <v>4107.6000000000004</v>
      </c>
      <c r="S48" s="269" t="s">
        <v>530</v>
      </c>
      <c r="T48" s="263" t="s">
        <v>531</v>
      </c>
    </row>
    <row r="49" spans="1:20" ht="16.5" thickBot="1" x14ac:dyDescent="0.3">
      <c r="A49" s="585"/>
      <c r="B49" s="483" t="s">
        <v>501</v>
      </c>
      <c r="C49" s="482">
        <f t="shared" si="22"/>
        <v>684.6</v>
      </c>
      <c r="D49" s="482">
        <f t="shared" si="23"/>
        <v>912.80000000000007</v>
      </c>
      <c r="E49" s="482">
        <f t="shared" si="24"/>
        <v>1141</v>
      </c>
      <c r="F49" s="482">
        <f t="shared" si="25"/>
        <v>1369.2</v>
      </c>
      <c r="G49" s="482">
        <f t="shared" si="26"/>
        <v>1597.3999999999999</v>
      </c>
      <c r="H49" s="482">
        <f t="shared" si="27"/>
        <v>1825.6000000000001</v>
      </c>
      <c r="I49" s="482">
        <f t="shared" si="28"/>
        <v>2053.8000000000002</v>
      </c>
      <c r="J49" s="482">
        <v>2282</v>
      </c>
      <c r="K49" s="482">
        <f t="shared" si="29"/>
        <v>2510.2000000000003</v>
      </c>
      <c r="L49" s="482">
        <f t="shared" si="30"/>
        <v>2738.4</v>
      </c>
      <c r="M49" s="482">
        <f t="shared" si="31"/>
        <v>2966.6</v>
      </c>
      <c r="N49" s="482">
        <f t="shared" si="32"/>
        <v>3194.7999999999997</v>
      </c>
      <c r="O49" s="482">
        <f t="shared" si="33"/>
        <v>3423</v>
      </c>
      <c r="P49" s="482">
        <f t="shared" si="34"/>
        <v>3651.2000000000003</v>
      </c>
      <c r="Q49" s="482">
        <f t="shared" si="35"/>
        <v>3879.4</v>
      </c>
      <c r="R49" s="134">
        <f t="shared" si="36"/>
        <v>4107.6000000000004</v>
      </c>
      <c r="S49" s="269" t="s">
        <v>532</v>
      </c>
      <c r="T49" s="263" t="s">
        <v>533</v>
      </c>
    </row>
    <row r="50" spans="1:20" ht="16.5" thickBot="1" x14ac:dyDescent="0.3">
      <c r="A50" s="585"/>
      <c r="B50" s="483" t="s">
        <v>515</v>
      </c>
      <c r="C50" s="482">
        <f t="shared" si="22"/>
        <v>684.6</v>
      </c>
      <c r="D50" s="482">
        <f t="shared" si="23"/>
        <v>912.80000000000007</v>
      </c>
      <c r="E50" s="482">
        <f t="shared" si="24"/>
        <v>1141</v>
      </c>
      <c r="F50" s="482">
        <f t="shared" si="25"/>
        <v>1369.2</v>
      </c>
      <c r="G50" s="482">
        <f t="shared" si="26"/>
        <v>1597.3999999999999</v>
      </c>
      <c r="H50" s="482">
        <f t="shared" si="27"/>
        <v>1825.6000000000001</v>
      </c>
      <c r="I50" s="482">
        <f t="shared" si="28"/>
        <v>2053.8000000000002</v>
      </c>
      <c r="J50" s="480">
        <v>2282</v>
      </c>
      <c r="K50" s="482">
        <f t="shared" si="29"/>
        <v>2510.2000000000003</v>
      </c>
      <c r="L50" s="482">
        <f t="shared" si="30"/>
        <v>2738.4</v>
      </c>
      <c r="M50" s="482">
        <f t="shared" si="31"/>
        <v>2966.6</v>
      </c>
      <c r="N50" s="482">
        <f t="shared" si="32"/>
        <v>3194.7999999999997</v>
      </c>
      <c r="O50" s="482">
        <f t="shared" si="33"/>
        <v>3423</v>
      </c>
      <c r="P50" s="482">
        <f t="shared" si="34"/>
        <v>3651.2000000000003</v>
      </c>
      <c r="Q50" s="482">
        <f t="shared" si="35"/>
        <v>3879.4</v>
      </c>
      <c r="R50" s="134">
        <f t="shared" si="36"/>
        <v>4107.6000000000004</v>
      </c>
      <c r="S50" s="269" t="s">
        <v>534</v>
      </c>
      <c r="T50" s="263" t="s">
        <v>535</v>
      </c>
    </row>
    <row r="51" spans="1:20" ht="16.5" thickBot="1" x14ac:dyDescent="0.3">
      <c r="A51" s="585"/>
      <c r="B51" s="483" t="s">
        <v>502</v>
      </c>
      <c r="C51" s="482">
        <f t="shared" si="22"/>
        <v>684.6</v>
      </c>
      <c r="D51" s="482">
        <f t="shared" si="23"/>
        <v>912.80000000000007</v>
      </c>
      <c r="E51" s="482">
        <f t="shared" si="24"/>
        <v>1141</v>
      </c>
      <c r="F51" s="482">
        <f t="shared" si="25"/>
        <v>1369.2</v>
      </c>
      <c r="G51" s="482">
        <f t="shared" si="26"/>
        <v>1597.3999999999999</v>
      </c>
      <c r="H51" s="482">
        <f t="shared" si="27"/>
        <v>1825.6000000000001</v>
      </c>
      <c r="I51" s="482">
        <f t="shared" si="28"/>
        <v>2053.8000000000002</v>
      </c>
      <c r="J51" s="482">
        <v>2282</v>
      </c>
      <c r="K51" s="482">
        <f t="shared" si="29"/>
        <v>2510.2000000000003</v>
      </c>
      <c r="L51" s="482">
        <f t="shared" si="30"/>
        <v>2738.4</v>
      </c>
      <c r="M51" s="482">
        <f t="shared" si="31"/>
        <v>2966.6</v>
      </c>
      <c r="N51" s="482">
        <f t="shared" si="32"/>
        <v>3194.7999999999997</v>
      </c>
      <c r="O51" s="482">
        <f t="shared" si="33"/>
        <v>3423</v>
      </c>
      <c r="P51" s="482">
        <f t="shared" si="34"/>
        <v>3651.2000000000003</v>
      </c>
      <c r="Q51" s="482">
        <f t="shared" si="35"/>
        <v>3879.4</v>
      </c>
      <c r="R51" s="134">
        <f t="shared" si="36"/>
        <v>4107.6000000000004</v>
      </c>
      <c r="S51" s="269" t="s">
        <v>536</v>
      </c>
      <c r="T51" s="263" t="s">
        <v>537</v>
      </c>
    </row>
    <row r="52" spans="1:20" ht="16.5" thickBot="1" x14ac:dyDescent="0.3">
      <c r="A52" s="585"/>
      <c r="B52" s="483" t="s">
        <v>503</v>
      </c>
      <c r="C52" s="482">
        <f t="shared" si="22"/>
        <v>684.6</v>
      </c>
      <c r="D52" s="482">
        <f t="shared" si="23"/>
        <v>912.80000000000007</v>
      </c>
      <c r="E52" s="482">
        <f t="shared" si="24"/>
        <v>1141</v>
      </c>
      <c r="F52" s="482">
        <f t="shared" si="25"/>
        <v>1369.2</v>
      </c>
      <c r="G52" s="482">
        <f t="shared" si="26"/>
        <v>1597.3999999999999</v>
      </c>
      <c r="H52" s="482">
        <f t="shared" si="27"/>
        <v>1825.6000000000001</v>
      </c>
      <c r="I52" s="482">
        <f t="shared" si="28"/>
        <v>2053.8000000000002</v>
      </c>
      <c r="J52" s="480">
        <v>2282</v>
      </c>
      <c r="K52" s="482">
        <f t="shared" si="29"/>
        <v>2510.2000000000003</v>
      </c>
      <c r="L52" s="482">
        <f t="shared" si="30"/>
        <v>2738.4</v>
      </c>
      <c r="M52" s="482">
        <f t="shared" si="31"/>
        <v>2966.6</v>
      </c>
      <c r="N52" s="482">
        <f t="shared" si="32"/>
        <v>3194.7999999999997</v>
      </c>
      <c r="O52" s="482">
        <f t="shared" si="33"/>
        <v>3423</v>
      </c>
      <c r="P52" s="482">
        <f t="shared" si="34"/>
        <v>3651.2000000000003</v>
      </c>
      <c r="Q52" s="482">
        <f t="shared" si="35"/>
        <v>3879.4</v>
      </c>
      <c r="R52" s="134">
        <f t="shared" si="36"/>
        <v>4107.6000000000004</v>
      </c>
      <c r="S52" s="269" t="s">
        <v>538</v>
      </c>
      <c r="T52" s="263" t="s">
        <v>539</v>
      </c>
    </row>
    <row r="53" spans="1:20" ht="16.5" thickBot="1" x14ac:dyDescent="0.3">
      <c r="A53" s="585"/>
      <c r="B53" s="483" t="s">
        <v>516</v>
      </c>
      <c r="C53" s="482">
        <f t="shared" si="22"/>
        <v>684.6</v>
      </c>
      <c r="D53" s="482">
        <f t="shared" si="23"/>
        <v>912.80000000000007</v>
      </c>
      <c r="E53" s="482">
        <f t="shared" si="24"/>
        <v>1141</v>
      </c>
      <c r="F53" s="482">
        <f t="shared" si="25"/>
        <v>1369.2</v>
      </c>
      <c r="G53" s="482">
        <f t="shared" si="26"/>
        <v>1597.3999999999999</v>
      </c>
      <c r="H53" s="482">
        <f t="shared" si="27"/>
        <v>1825.6000000000001</v>
      </c>
      <c r="I53" s="482">
        <f t="shared" si="28"/>
        <v>2053.8000000000002</v>
      </c>
      <c r="J53" s="482">
        <v>2282</v>
      </c>
      <c r="K53" s="482">
        <f t="shared" si="29"/>
        <v>2510.2000000000003</v>
      </c>
      <c r="L53" s="482">
        <f t="shared" si="30"/>
        <v>2738.4</v>
      </c>
      <c r="M53" s="482">
        <f t="shared" si="31"/>
        <v>2966.6</v>
      </c>
      <c r="N53" s="482">
        <f t="shared" si="32"/>
        <v>3194.7999999999997</v>
      </c>
      <c r="O53" s="482">
        <f t="shared" si="33"/>
        <v>3423</v>
      </c>
      <c r="P53" s="482">
        <f t="shared" si="34"/>
        <v>3651.2000000000003</v>
      </c>
      <c r="Q53" s="482">
        <f t="shared" si="35"/>
        <v>3879.4</v>
      </c>
      <c r="R53" s="134">
        <f t="shared" si="36"/>
        <v>4107.6000000000004</v>
      </c>
      <c r="S53" s="269" t="s">
        <v>540</v>
      </c>
      <c r="T53" s="263" t="s">
        <v>364</v>
      </c>
    </row>
    <row r="54" spans="1:20" ht="16.5" thickBot="1" x14ac:dyDescent="0.3">
      <c r="A54" s="585"/>
      <c r="B54" s="483" t="s">
        <v>517</v>
      </c>
      <c r="C54" s="482">
        <f t="shared" si="22"/>
        <v>684.6</v>
      </c>
      <c r="D54" s="482">
        <f t="shared" si="23"/>
        <v>912.80000000000007</v>
      </c>
      <c r="E54" s="482">
        <f t="shared" si="24"/>
        <v>1141</v>
      </c>
      <c r="F54" s="482">
        <f t="shared" si="25"/>
        <v>1369.2</v>
      </c>
      <c r="G54" s="482">
        <f t="shared" si="26"/>
        <v>1597.3999999999999</v>
      </c>
      <c r="H54" s="482">
        <f t="shared" si="27"/>
        <v>1825.6000000000001</v>
      </c>
      <c r="I54" s="482">
        <f t="shared" si="28"/>
        <v>2053.8000000000002</v>
      </c>
      <c r="J54" s="480">
        <v>2282</v>
      </c>
      <c r="K54" s="482">
        <f t="shared" si="29"/>
        <v>2510.2000000000003</v>
      </c>
      <c r="L54" s="482">
        <f t="shared" si="30"/>
        <v>2738.4</v>
      </c>
      <c r="M54" s="482">
        <f t="shared" si="31"/>
        <v>2966.6</v>
      </c>
      <c r="N54" s="482">
        <f t="shared" si="32"/>
        <v>3194.7999999999997</v>
      </c>
      <c r="O54" s="482">
        <f t="shared" si="33"/>
        <v>3423</v>
      </c>
      <c r="P54" s="482">
        <f t="shared" si="34"/>
        <v>3651.2000000000003</v>
      </c>
      <c r="Q54" s="482">
        <f t="shared" si="35"/>
        <v>3879.4</v>
      </c>
      <c r="R54" s="134">
        <f t="shared" si="36"/>
        <v>4107.6000000000004</v>
      </c>
      <c r="S54" s="269" t="s">
        <v>541</v>
      </c>
      <c r="T54" s="263" t="s">
        <v>542</v>
      </c>
    </row>
    <row r="55" spans="1:20" ht="16.5" thickBot="1" x14ac:dyDescent="0.3">
      <c r="A55" s="585"/>
      <c r="B55" s="483" t="s">
        <v>504</v>
      </c>
      <c r="C55" s="482">
        <f t="shared" si="22"/>
        <v>684.6</v>
      </c>
      <c r="D55" s="482">
        <f t="shared" si="23"/>
        <v>912.80000000000007</v>
      </c>
      <c r="E55" s="482">
        <f t="shared" si="24"/>
        <v>1141</v>
      </c>
      <c r="F55" s="482">
        <f t="shared" si="25"/>
        <v>1369.2</v>
      </c>
      <c r="G55" s="482">
        <f t="shared" si="26"/>
        <v>1597.3999999999999</v>
      </c>
      <c r="H55" s="482">
        <f t="shared" si="27"/>
        <v>1825.6000000000001</v>
      </c>
      <c r="I55" s="482">
        <f t="shared" si="28"/>
        <v>2053.8000000000002</v>
      </c>
      <c r="J55" s="482">
        <v>2282</v>
      </c>
      <c r="K55" s="482">
        <f t="shared" si="29"/>
        <v>2510.2000000000003</v>
      </c>
      <c r="L55" s="482">
        <f t="shared" si="30"/>
        <v>2738.4</v>
      </c>
      <c r="M55" s="482">
        <f t="shared" si="31"/>
        <v>2966.6</v>
      </c>
      <c r="N55" s="482">
        <f t="shared" si="32"/>
        <v>3194.7999999999997</v>
      </c>
      <c r="O55" s="482">
        <f t="shared" si="33"/>
        <v>3423</v>
      </c>
      <c r="P55" s="482">
        <f t="shared" si="34"/>
        <v>3651.2000000000003</v>
      </c>
      <c r="Q55" s="482">
        <f t="shared" si="35"/>
        <v>3879.4</v>
      </c>
      <c r="R55" s="134">
        <f t="shared" si="36"/>
        <v>4107.6000000000004</v>
      </c>
      <c r="S55" s="269" t="s">
        <v>543</v>
      </c>
      <c r="T55" s="263" t="s">
        <v>544</v>
      </c>
    </row>
    <row r="56" spans="1:20" ht="16.5" thickBot="1" x14ac:dyDescent="0.3">
      <c r="A56" s="585"/>
      <c r="B56" s="483" t="s">
        <v>505</v>
      </c>
      <c r="C56" s="482">
        <f t="shared" si="22"/>
        <v>684.6</v>
      </c>
      <c r="D56" s="482">
        <f t="shared" si="23"/>
        <v>912.80000000000007</v>
      </c>
      <c r="E56" s="482">
        <f t="shared" si="24"/>
        <v>1141</v>
      </c>
      <c r="F56" s="482">
        <f t="shared" si="25"/>
        <v>1369.2</v>
      </c>
      <c r="G56" s="482">
        <f t="shared" si="26"/>
        <v>1597.3999999999999</v>
      </c>
      <c r="H56" s="482">
        <f t="shared" si="27"/>
        <v>1825.6000000000001</v>
      </c>
      <c r="I56" s="482">
        <f t="shared" si="28"/>
        <v>2053.8000000000002</v>
      </c>
      <c r="J56" s="480">
        <v>2282</v>
      </c>
      <c r="K56" s="482">
        <f t="shared" si="29"/>
        <v>2510.2000000000003</v>
      </c>
      <c r="L56" s="482">
        <f t="shared" si="30"/>
        <v>2738.4</v>
      </c>
      <c r="M56" s="482">
        <f t="shared" si="31"/>
        <v>2966.6</v>
      </c>
      <c r="N56" s="482">
        <f t="shared" si="32"/>
        <v>3194.7999999999997</v>
      </c>
      <c r="O56" s="482">
        <f t="shared" si="33"/>
        <v>3423</v>
      </c>
      <c r="P56" s="482">
        <f t="shared" si="34"/>
        <v>3651.2000000000003</v>
      </c>
      <c r="Q56" s="482">
        <f t="shared" si="35"/>
        <v>3879.4</v>
      </c>
      <c r="R56" s="134">
        <f t="shared" si="36"/>
        <v>4107.6000000000004</v>
      </c>
      <c r="S56" s="269" t="s">
        <v>545</v>
      </c>
      <c r="T56" s="263" t="s">
        <v>546</v>
      </c>
    </row>
    <row r="57" spans="1:20" ht="16.5" thickBot="1" x14ac:dyDescent="0.3">
      <c r="A57" s="585"/>
      <c r="B57" s="483" t="s">
        <v>506</v>
      </c>
      <c r="C57" s="482">
        <f t="shared" si="22"/>
        <v>684.6</v>
      </c>
      <c r="D57" s="482">
        <f t="shared" si="23"/>
        <v>912.80000000000007</v>
      </c>
      <c r="E57" s="482">
        <f t="shared" si="24"/>
        <v>1141</v>
      </c>
      <c r="F57" s="482">
        <f t="shared" si="25"/>
        <v>1369.2</v>
      </c>
      <c r="G57" s="482">
        <f t="shared" si="26"/>
        <v>1597.3999999999999</v>
      </c>
      <c r="H57" s="482">
        <f t="shared" si="27"/>
        <v>1825.6000000000001</v>
      </c>
      <c r="I57" s="482">
        <f t="shared" si="28"/>
        <v>2053.8000000000002</v>
      </c>
      <c r="J57" s="482">
        <v>2282</v>
      </c>
      <c r="K57" s="482">
        <f t="shared" si="29"/>
        <v>2510.2000000000003</v>
      </c>
      <c r="L57" s="482">
        <f t="shared" si="30"/>
        <v>2738.4</v>
      </c>
      <c r="M57" s="482">
        <f t="shared" si="31"/>
        <v>2966.6</v>
      </c>
      <c r="N57" s="482">
        <f t="shared" si="32"/>
        <v>3194.7999999999997</v>
      </c>
      <c r="O57" s="482">
        <f t="shared" si="33"/>
        <v>3423</v>
      </c>
      <c r="P57" s="482">
        <f t="shared" si="34"/>
        <v>3651.2000000000003</v>
      </c>
      <c r="Q57" s="482">
        <f t="shared" si="35"/>
        <v>3879.4</v>
      </c>
      <c r="R57" s="134">
        <f t="shared" si="36"/>
        <v>4107.6000000000004</v>
      </c>
      <c r="S57" s="269" t="s">
        <v>547</v>
      </c>
      <c r="T57" s="263" t="s">
        <v>548</v>
      </c>
    </row>
    <row r="58" spans="1:20" ht="16.5" thickBot="1" x14ac:dyDescent="0.3">
      <c r="A58" s="585"/>
      <c r="B58" s="483" t="s">
        <v>507</v>
      </c>
      <c r="C58" s="482">
        <f t="shared" si="22"/>
        <v>684.6</v>
      </c>
      <c r="D58" s="482">
        <f t="shared" si="23"/>
        <v>912.80000000000007</v>
      </c>
      <c r="E58" s="482">
        <f t="shared" si="24"/>
        <v>1141</v>
      </c>
      <c r="F58" s="482">
        <f t="shared" si="25"/>
        <v>1369.2</v>
      </c>
      <c r="G58" s="482">
        <f t="shared" si="26"/>
        <v>1597.3999999999999</v>
      </c>
      <c r="H58" s="482">
        <f t="shared" si="27"/>
        <v>1825.6000000000001</v>
      </c>
      <c r="I58" s="482">
        <f t="shared" si="28"/>
        <v>2053.8000000000002</v>
      </c>
      <c r="J58" s="480">
        <v>2282</v>
      </c>
      <c r="K58" s="482">
        <f t="shared" si="29"/>
        <v>2510.2000000000003</v>
      </c>
      <c r="L58" s="482">
        <f t="shared" si="30"/>
        <v>2738.4</v>
      </c>
      <c r="M58" s="482">
        <f t="shared" si="31"/>
        <v>2966.6</v>
      </c>
      <c r="N58" s="482">
        <f t="shared" si="32"/>
        <v>3194.7999999999997</v>
      </c>
      <c r="O58" s="482">
        <f t="shared" si="33"/>
        <v>3423</v>
      </c>
      <c r="P58" s="482">
        <f t="shared" si="34"/>
        <v>3651.2000000000003</v>
      </c>
      <c r="Q58" s="482">
        <f t="shared" si="35"/>
        <v>3879.4</v>
      </c>
      <c r="R58" s="134">
        <f t="shared" si="36"/>
        <v>4107.6000000000004</v>
      </c>
      <c r="S58" s="269" t="s">
        <v>549</v>
      </c>
      <c r="T58" s="263" t="s">
        <v>550</v>
      </c>
    </row>
    <row r="59" spans="1:20" ht="16.5" thickBot="1" x14ac:dyDescent="0.3">
      <c r="A59" s="585"/>
      <c r="B59" s="483" t="s">
        <v>508</v>
      </c>
      <c r="C59" s="482">
        <f t="shared" si="22"/>
        <v>684.6</v>
      </c>
      <c r="D59" s="482">
        <f t="shared" si="23"/>
        <v>912.80000000000007</v>
      </c>
      <c r="E59" s="482">
        <f t="shared" si="24"/>
        <v>1141</v>
      </c>
      <c r="F59" s="482">
        <f t="shared" si="25"/>
        <v>1369.2</v>
      </c>
      <c r="G59" s="482">
        <f t="shared" si="26"/>
        <v>1597.3999999999999</v>
      </c>
      <c r="H59" s="482">
        <f t="shared" si="27"/>
        <v>1825.6000000000001</v>
      </c>
      <c r="I59" s="482">
        <f t="shared" si="28"/>
        <v>2053.8000000000002</v>
      </c>
      <c r="J59" s="482">
        <v>2282</v>
      </c>
      <c r="K59" s="482">
        <f t="shared" si="29"/>
        <v>2510.2000000000003</v>
      </c>
      <c r="L59" s="482">
        <f t="shared" si="30"/>
        <v>2738.4</v>
      </c>
      <c r="M59" s="482">
        <f t="shared" si="31"/>
        <v>2966.6</v>
      </c>
      <c r="N59" s="482">
        <f t="shared" si="32"/>
        <v>3194.7999999999997</v>
      </c>
      <c r="O59" s="482">
        <f t="shared" si="33"/>
        <v>3423</v>
      </c>
      <c r="P59" s="482">
        <f t="shared" si="34"/>
        <v>3651.2000000000003</v>
      </c>
      <c r="Q59" s="482">
        <f t="shared" si="35"/>
        <v>3879.4</v>
      </c>
      <c r="R59" s="134">
        <f t="shared" si="36"/>
        <v>4107.6000000000004</v>
      </c>
      <c r="S59" s="269" t="s">
        <v>551</v>
      </c>
      <c r="T59" s="263" t="s">
        <v>552</v>
      </c>
    </row>
    <row r="60" spans="1:20" ht="16.5" thickBot="1" x14ac:dyDescent="0.3">
      <c r="A60" s="585"/>
      <c r="B60" s="483" t="s">
        <v>509</v>
      </c>
      <c r="C60" s="482">
        <f t="shared" si="22"/>
        <v>684.6</v>
      </c>
      <c r="D60" s="482">
        <f t="shared" si="23"/>
        <v>912.80000000000007</v>
      </c>
      <c r="E60" s="482">
        <f t="shared" si="24"/>
        <v>1141</v>
      </c>
      <c r="F60" s="482">
        <f t="shared" si="25"/>
        <v>1369.2</v>
      </c>
      <c r="G60" s="482">
        <f t="shared" si="26"/>
        <v>1597.3999999999999</v>
      </c>
      <c r="H60" s="482">
        <f t="shared" si="27"/>
        <v>1825.6000000000001</v>
      </c>
      <c r="I60" s="482">
        <f t="shared" si="28"/>
        <v>2053.8000000000002</v>
      </c>
      <c r="J60" s="480">
        <v>2282</v>
      </c>
      <c r="K60" s="482">
        <f t="shared" si="29"/>
        <v>2510.2000000000003</v>
      </c>
      <c r="L60" s="482">
        <f t="shared" si="30"/>
        <v>2738.4</v>
      </c>
      <c r="M60" s="482">
        <f t="shared" si="31"/>
        <v>2966.6</v>
      </c>
      <c r="N60" s="482">
        <f t="shared" si="32"/>
        <v>3194.7999999999997</v>
      </c>
      <c r="O60" s="482">
        <f t="shared" si="33"/>
        <v>3423</v>
      </c>
      <c r="P60" s="482">
        <f t="shared" si="34"/>
        <v>3651.2000000000003</v>
      </c>
      <c r="Q60" s="482">
        <f t="shared" si="35"/>
        <v>3879.4</v>
      </c>
      <c r="R60" s="134">
        <f t="shared" si="36"/>
        <v>4107.6000000000004</v>
      </c>
      <c r="S60" s="269" t="s">
        <v>553</v>
      </c>
      <c r="T60" s="263" t="s">
        <v>554</v>
      </c>
    </row>
    <row r="61" spans="1:20" ht="16.5" thickBot="1" x14ac:dyDescent="0.3">
      <c r="A61" s="585"/>
      <c r="B61" s="483" t="s">
        <v>518</v>
      </c>
      <c r="C61" s="482">
        <f t="shared" si="22"/>
        <v>684.6</v>
      </c>
      <c r="D61" s="482">
        <f t="shared" si="23"/>
        <v>912.80000000000007</v>
      </c>
      <c r="E61" s="482">
        <f t="shared" si="24"/>
        <v>1141</v>
      </c>
      <c r="F61" s="482">
        <f t="shared" si="25"/>
        <v>1369.2</v>
      </c>
      <c r="G61" s="482">
        <f t="shared" si="26"/>
        <v>1597.3999999999999</v>
      </c>
      <c r="H61" s="482">
        <f t="shared" si="27"/>
        <v>1825.6000000000001</v>
      </c>
      <c r="I61" s="482">
        <f t="shared" si="28"/>
        <v>2053.8000000000002</v>
      </c>
      <c r="J61" s="482">
        <v>2282</v>
      </c>
      <c r="K61" s="482">
        <f t="shared" si="29"/>
        <v>2510.2000000000003</v>
      </c>
      <c r="L61" s="482">
        <f t="shared" si="30"/>
        <v>2738.4</v>
      </c>
      <c r="M61" s="482">
        <f t="shared" si="31"/>
        <v>2966.6</v>
      </c>
      <c r="N61" s="482">
        <f t="shared" si="32"/>
        <v>3194.7999999999997</v>
      </c>
      <c r="O61" s="482">
        <f t="shared" si="33"/>
        <v>3423</v>
      </c>
      <c r="P61" s="482">
        <f t="shared" si="34"/>
        <v>3651.2000000000003</v>
      </c>
      <c r="Q61" s="482">
        <f t="shared" si="35"/>
        <v>3879.4</v>
      </c>
      <c r="R61" s="134">
        <f t="shared" si="36"/>
        <v>4107.6000000000004</v>
      </c>
      <c r="S61" s="269" t="s">
        <v>555</v>
      </c>
      <c r="T61" s="263" t="s">
        <v>556</v>
      </c>
    </row>
    <row r="62" spans="1:20" ht="16.5" thickBot="1" x14ac:dyDescent="0.3">
      <c r="A62" s="585"/>
      <c r="B62" s="483" t="s">
        <v>519</v>
      </c>
      <c r="C62" s="482">
        <f t="shared" si="22"/>
        <v>684.6</v>
      </c>
      <c r="D62" s="482">
        <f t="shared" si="23"/>
        <v>912.80000000000007</v>
      </c>
      <c r="E62" s="482">
        <f t="shared" si="24"/>
        <v>1141</v>
      </c>
      <c r="F62" s="482">
        <f t="shared" si="25"/>
        <v>1369.2</v>
      </c>
      <c r="G62" s="482">
        <f t="shared" si="26"/>
        <v>1597.3999999999999</v>
      </c>
      <c r="H62" s="482">
        <f t="shared" si="27"/>
        <v>1825.6000000000001</v>
      </c>
      <c r="I62" s="482">
        <f t="shared" si="28"/>
        <v>2053.8000000000002</v>
      </c>
      <c r="J62" s="480">
        <v>2282</v>
      </c>
      <c r="K62" s="482">
        <f t="shared" si="29"/>
        <v>2510.2000000000003</v>
      </c>
      <c r="L62" s="482">
        <f t="shared" si="30"/>
        <v>2738.4</v>
      </c>
      <c r="M62" s="482">
        <f t="shared" si="31"/>
        <v>2966.6</v>
      </c>
      <c r="N62" s="482">
        <f t="shared" si="32"/>
        <v>3194.7999999999997</v>
      </c>
      <c r="O62" s="482">
        <f t="shared" si="33"/>
        <v>3423</v>
      </c>
      <c r="P62" s="482">
        <f t="shared" si="34"/>
        <v>3651.2000000000003</v>
      </c>
      <c r="Q62" s="482">
        <f t="shared" si="35"/>
        <v>3879.4</v>
      </c>
      <c r="R62" s="134">
        <f t="shared" si="36"/>
        <v>4107.6000000000004</v>
      </c>
      <c r="S62" s="269" t="s">
        <v>557</v>
      </c>
      <c r="T62" s="263" t="s">
        <v>558</v>
      </c>
    </row>
    <row r="63" spans="1:20" ht="16.5" thickBot="1" x14ac:dyDescent="0.3">
      <c r="A63" s="585"/>
      <c r="B63" s="483" t="s">
        <v>520</v>
      </c>
      <c r="C63" s="482">
        <f t="shared" si="22"/>
        <v>684.6</v>
      </c>
      <c r="D63" s="482">
        <f t="shared" si="23"/>
        <v>912.80000000000007</v>
      </c>
      <c r="E63" s="482">
        <f t="shared" si="24"/>
        <v>1141</v>
      </c>
      <c r="F63" s="482">
        <f t="shared" si="25"/>
        <v>1369.2</v>
      </c>
      <c r="G63" s="482">
        <f t="shared" si="26"/>
        <v>1597.3999999999999</v>
      </c>
      <c r="H63" s="482">
        <f t="shared" si="27"/>
        <v>1825.6000000000001</v>
      </c>
      <c r="I63" s="482">
        <f t="shared" si="28"/>
        <v>2053.8000000000002</v>
      </c>
      <c r="J63" s="482">
        <v>2282</v>
      </c>
      <c r="K63" s="482">
        <f t="shared" si="29"/>
        <v>2510.2000000000003</v>
      </c>
      <c r="L63" s="482">
        <f t="shared" si="30"/>
        <v>2738.4</v>
      </c>
      <c r="M63" s="482">
        <f t="shared" si="31"/>
        <v>2966.6</v>
      </c>
      <c r="N63" s="482">
        <f t="shared" si="32"/>
        <v>3194.7999999999997</v>
      </c>
      <c r="O63" s="482">
        <f t="shared" si="33"/>
        <v>3423</v>
      </c>
      <c r="P63" s="482">
        <f t="shared" si="34"/>
        <v>3651.2000000000003</v>
      </c>
      <c r="Q63" s="482">
        <f t="shared" si="35"/>
        <v>3879.4</v>
      </c>
      <c r="R63" s="134">
        <f t="shared" si="36"/>
        <v>4107.6000000000004</v>
      </c>
      <c r="S63" s="269" t="s">
        <v>559</v>
      </c>
      <c r="T63" s="263" t="s">
        <v>560</v>
      </c>
    </row>
    <row r="64" spans="1:20" ht="16.5" thickBot="1" x14ac:dyDescent="0.3">
      <c r="A64" s="585"/>
      <c r="B64" s="483" t="s">
        <v>521</v>
      </c>
      <c r="C64" s="482">
        <f t="shared" si="22"/>
        <v>684.6</v>
      </c>
      <c r="D64" s="482">
        <f t="shared" si="23"/>
        <v>912.80000000000007</v>
      </c>
      <c r="E64" s="482">
        <f t="shared" si="24"/>
        <v>1141</v>
      </c>
      <c r="F64" s="482">
        <f t="shared" si="25"/>
        <v>1369.2</v>
      </c>
      <c r="G64" s="482">
        <f t="shared" si="26"/>
        <v>1597.3999999999999</v>
      </c>
      <c r="H64" s="482">
        <f t="shared" si="27"/>
        <v>1825.6000000000001</v>
      </c>
      <c r="I64" s="482">
        <f t="shared" si="28"/>
        <v>2053.8000000000002</v>
      </c>
      <c r="J64" s="480">
        <v>2282</v>
      </c>
      <c r="K64" s="482">
        <f t="shared" si="29"/>
        <v>2510.2000000000003</v>
      </c>
      <c r="L64" s="482">
        <f t="shared" si="30"/>
        <v>2738.4</v>
      </c>
      <c r="M64" s="482">
        <f t="shared" si="31"/>
        <v>2966.6</v>
      </c>
      <c r="N64" s="482">
        <f t="shared" si="32"/>
        <v>3194.7999999999997</v>
      </c>
      <c r="O64" s="482">
        <f t="shared" si="33"/>
        <v>3423</v>
      </c>
      <c r="P64" s="482">
        <f t="shared" si="34"/>
        <v>3651.2000000000003</v>
      </c>
      <c r="Q64" s="482">
        <f t="shared" si="35"/>
        <v>3879.4</v>
      </c>
      <c r="R64" s="134">
        <f t="shared" si="36"/>
        <v>4107.6000000000004</v>
      </c>
      <c r="S64" s="269" t="s">
        <v>561</v>
      </c>
      <c r="T64" s="263" t="s">
        <v>562</v>
      </c>
    </row>
    <row r="65" spans="1:20" ht="16.5" thickBot="1" x14ac:dyDescent="0.3">
      <c r="A65" s="585"/>
      <c r="B65" s="483" t="s">
        <v>510</v>
      </c>
      <c r="C65" s="482">
        <f t="shared" si="22"/>
        <v>684.6</v>
      </c>
      <c r="D65" s="482">
        <f t="shared" si="23"/>
        <v>912.80000000000007</v>
      </c>
      <c r="E65" s="482">
        <f t="shared" si="24"/>
        <v>1141</v>
      </c>
      <c r="F65" s="482">
        <f t="shared" si="25"/>
        <v>1369.2</v>
      </c>
      <c r="G65" s="482">
        <f t="shared" si="26"/>
        <v>1597.3999999999999</v>
      </c>
      <c r="H65" s="482">
        <f t="shared" si="27"/>
        <v>1825.6000000000001</v>
      </c>
      <c r="I65" s="482">
        <f t="shared" si="28"/>
        <v>2053.8000000000002</v>
      </c>
      <c r="J65" s="482">
        <v>2282</v>
      </c>
      <c r="K65" s="482">
        <f t="shared" si="29"/>
        <v>2510.2000000000003</v>
      </c>
      <c r="L65" s="482">
        <f t="shared" si="30"/>
        <v>2738.4</v>
      </c>
      <c r="M65" s="482">
        <f t="shared" si="31"/>
        <v>2966.6</v>
      </c>
      <c r="N65" s="482">
        <f t="shared" si="32"/>
        <v>3194.7999999999997</v>
      </c>
      <c r="O65" s="482">
        <f t="shared" si="33"/>
        <v>3423</v>
      </c>
      <c r="P65" s="482">
        <f t="shared" si="34"/>
        <v>3651.2000000000003</v>
      </c>
      <c r="Q65" s="482">
        <f t="shared" si="35"/>
        <v>3879.4</v>
      </c>
      <c r="R65" s="134">
        <f t="shared" si="36"/>
        <v>4107.6000000000004</v>
      </c>
      <c r="S65" s="269" t="s">
        <v>563</v>
      </c>
      <c r="T65" s="263" t="s">
        <v>564</v>
      </c>
    </row>
    <row r="66" spans="1:20" ht="16.5" thickBot="1" x14ac:dyDescent="0.3">
      <c r="A66" s="586"/>
      <c r="B66" s="483" t="s">
        <v>511</v>
      </c>
      <c r="C66" s="482">
        <f t="shared" si="22"/>
        <v>684.6</v>
      </c>
      <c r="D66" s="482">
        <f t="shared" si="23"/>
        <v>912.80000000000007</v>
      </c>
      <c r="E66" s="482">
        <f t="shared" si="24"/>
        <v>1141</v>
      </c>
      <c r="F66" s="482">
        <f t="shared" si="25"/>
        <v>1369.2</v>
      </c>
      <c r="G66" s="482">
        <f t="shared" si="26"/>
        <v>1597.3999999999999</v>
      </c>
      <c r="H66" s="482">
        <f t="shared" si="27"/>
        <v>1825.6000000000001</v>
      </c>
      <c r="I66" s="482">
        <f t="shared" si="28"/>
        <v>2053.8000000000002</v>
      </c>
      <c r="J66" s="480">
        <v>2282</v>
      </c>
      <c r="K66" s="482">
        <f t="shared" si="29"/>
        <v>2510.2000000000003</v>
      </c>
      <c r="L66" s="482">
        <f t="shared" si="30"/>
        <v>2738.4</v>
      </c>
      <c r="M66" s="482">
        <f t="shared" si="31"/>
        <v>2966.6</v>
      </c>
      <c r="N66" s="482">
        <f t="shared" si="32"/>
        <v>3194.7999999999997</v>
      </c>
      <c r="O66" s="482">
        <f t="shared" si="33"/>
        <v>3423</v>
      </c>
      <c r="P66" s="482">
        <f t="shared" si="34"/>
        <v>3651.2000000000003</v>
      </c>
      <c r="Q66" s="482">
        <f t="shared" si="35"/>
        <v>3879.4</v>
      </c>
      <c r="R66" s="134">
        <f t="shared" si="36"/>
        <v>4107.6000000000004</v>
      </c>
      <c r="S66" s="269" t="s">
        <v>565</v>
      </c>
      <c r="T66" s="263" t="s">
        <v>566</v>
      </c>
    </row>
    <row r="67" spans="1:20" ht="15.75" x14ac:dyDescent="0.25">
      <c r="A67" s="614">
        <v>4</v>
      </c>
      <c r="B67" s="136" t="s">
        <v>155</v>
      </c>
      <c r="C67" s="126">
        <f t="shared" si="0"/>
        <v>730.19999999999993</v>
      </c>
      <c r="D67" s="126">
        <f t="shared" si="1"/>
        <v>973.6</v>
      </c>
      <c r="E67" s="126">
        <f t="shared" si="2"/>
        <v>1217</v>
      </c>
      <c r="F67" s="126">
        <f t="shared" si="3"/>
        <v>1460.3999999999999</v>
      </c>
      <c r="G67" s="126">
        <f t="shared" si="4"/>
        <v>1703.8</v>
      </c>
      <c r="H67" s="126">
        <f t="shared" si="15"/>
        <v>1947.2</v>
      </c>
      <c r="I67" s="126">
        <f t="shared" si="5"/>
        <v>2190.6</v>
      </c>
      <c r="J67" s="126">
        <v>2434</v>
      </c>
      <c r="K67" s="126">
        <f t="shared" si="6"/>
        <v>2677.4</v>
      </c>
      <c r="L67" s="126">
        <f t="shared" si="7"/>
        <v>2920.7999999999997</v>
      </c>
      <c r="M67" s="126">
        <f t="shared" si="8"/>
        <v>3164.2000000000003</v>
      </c>
      <c r="N67" s="126">
        <f t="shared" si="9"/>
        <v>3407.6</v>
      </c>
      <c r="O67" s="126">
        <f t="shared" si="10"/>
        <v>3651</v>
      </c>
      <c r="P67" s="126">
        <f t="shared" ref="P67:P74" si="37">J67*1.6</f>
        <v>3894.4</v>
      </c>
      <c r="Q67" s="126">
        <f t="shared" ref="Q67:Q74" si="38">J67*1.7</f>
        <v>4137.8</v>
      </c>
      <c r="R67" s="127">
        <f t="shared" ref="R67:R74" si="39">J67*1.8</f>
        <v>4381.2</v>
      </c>
      <c r="S67" s="267" t="s">
        <v>352</v>
      </c>
      <c r="T67" s="261" t="s">
        <v>353</v>
      </c>
    </row>
    <row r="68" spans="1:20" ht="15.75" x14ac:dyDescent="0.25">
      <c r="A68" s="615"/>
      <c r="B68" s="21" t="s">
        <v>309</v>
      </c>
      <c r="C68" s="228">
        <f t="shared" si="0"/>
        <v>730.19999999999993</v>
      </c>
      <c r="D68" s="228">
        <f t="shared" si="1"/>
        <v>973.6</v>
      </c>
      <c r="E68" s="228">
        <f t="shared" si="2"/>
        <v>1217</v>
      </c>
      <c r="F68" s="228">
        <f t="shared" si="3"/>
        <v>1460.3999999999999</v>
      </c>
      <c r="G68" s="228">
        <f t="shared" si="4"/>
        <v>1703.8</v>
      </c>
      <c r="H68" s="228">
        <f t="shared" si="15"/>
        <v>1947.2</v>
      </c>
      <c r="I68" s="228">
        <f t="shared" si="5"/>
        <v>2190.6</v>
      </c>
      <c r="J68" s="371">
        <v>2434</v>
      </c>
      <c r="K68" s="228">
        <f t="shared" si="6"/>
        <v>2677.4</v>
      </c>
      <c r="L68" s="228">
        <f t="shared" si="7"/>
        <v>2920.7999999999997</v>
      </c>
      <c r="M68" s="228">
        <f t="shared" si="8"/>
        <v>3164.2000000000003</v>
      </c>
      <c r="N68" s="228">
        <f t="shared" si="9"/>
        <v>3407.6</v>
      </c>
      <c r="O68" s="228">
        <f t="shared" si="10"/>
        <v>3651</v>
      </c>
      <c r="P68" s="228">
        <f t="shared" si="37"/>
        <v>3894.4</v>
      </c>
      <c r="Q68" s="228">
        <f t="shared" si="38"/>
        <v>4137.8</v>
      </c>
      <c r="R68" s="114">
        <f t="shared" si="39"/>
        <v>4381.2</v>
      </c>
      <c r="S68" s="268" t="s">
        <v>355</v>
      </c>
      <c r="T68" s="262" t="s">
        <v>356</v>
      </c>
    </row>
    <row r="69" spans="1:20" ht="15.75" x14ac:dyDescent="0.25">
      <c r="A69" s="615"/>
      <c r="B69" s="130" t="s">
        <v>310</v>
      </c>
      <c r="C69" s="228">
        <f t="shared" si="0"/>
        <v>730.19999999999993</v>
      </c>
      <c r="D69" s="228">
        <f t="shared" si="1"/>
        <v>973.6</v>
      </c>
      <c r="E69" s="228">
        <f t="shared" si="2"/>
        <v>1217</v>
      </c>
      <c r="F69" s="228">
        <f t="shared" si="3"/>
        <v>1460.3999999999999</v>
      </c>
      <c r="G69" s="228">
        <f t="shared" si="4"/>
        <v>1703.8</v>
      </c>
      <c r="H69" s="228">
        <f t="shared" si="15"/>
        <v>1947.2</v>
      </c>
      <c r="I69" s="228">
        <f t="shared" si="5"/>
        <v>2190.6</v>
      </c>
      <c r="J69" s="383">
        <v>2434</v>
      </c>
      <c r="K69" s="228">
        <f t="shared" si="6"/>
        <v>2677.4</v>
      </c>
      <c r="L69" s="228">
        <f t="shared" si="7"/>
        <v>2920.7999999999997</v>
      </c>
      <c r="M69" s="228">
        <f t="shared" si="8"/>
        <v>3164.2000000000003</v>
      </c>
      <c r="N69" s="228">
        <f t="shared" si="9"/>
        <v>3407.6</v>
      </c>
      <c r="O69" s="228">
        <f t="shared" si="10"/>
        <v>3651</v>
      </c>
      <c r="P69" s="228">
        <f t="shared" si="37"/>
        <v>3894.4</v>
      </c>
      <c r="Q69" s="228">
        <f t="shared" si="38"/>
        <v>4137.8</v>
      </c>
      <c r="R69" s="114">
        <f t="shared" si="39"/>
        <v>4381.2</v>
      </c>
      <c r="S69" s="268" t="s">
        <v>352</v>
      </c>
      <c r="T69" s="262" t="s">
        <v>353</v>
      </c>
    </row>
    <row r="70" spans="1:20" ht="15.75" x14ac:dyDescent="0.25">
      <c r="A70" s="615"/>
      <c r="B70" s="21" t="s">
        <v>311</v>
      </c>
      <c r="C70" s="228">
        <f t="shared" si="0"/>
        <v>730.19999999999993</v>
      </c>
      <c r="D70" s="228">
        <f t="shared" si="1"/>
        <v>973.6</v>
      </c>
      <c r="E70" s="228">
        <f t="shared" si="2"/>
        <v>1217</v>
      </c>
      <c r="F70" s="228">
        <f t="shared" si="3"/>
        <v>1460.3999999999999</v>
      </c>
      <c r="G70" s="228">
        <f t="shared" si="4"/>
        <v>1703.8</v>
      </c>
      <c r="H70" s="228">
        <f t="shared" si="15"/>
        <v>1947.2</v>
      </c>
      <c r="I70" s="228">
        <f t="shared" si="5"/>
        <v>2190.6</v>
      </c>
      <c r="J70" s="383">
        <v>2434</v>
      </c>
      <c r="K70" s="228">
        <f t="shared" si="6"/>
        <v>2677.4</v>
      </c>
      <c r="L70" s="228">
        <f t="shared" si="7"/>
        <v>2920.7999999999997</v>
      </c>
      <c r="M70" s="228">
        <f t="shared" si="8"/>
        <v>3164.2000000000003</v>
      </c>
      <c r="N70" s="228">
        <f t="shared" si="9"/>
        <v>3407.6</v>
      </c>
      <c r="O70" s="228">
        <f t="shared" si="10"/>
        <v>3651</v>
      </c>
      <c r="P70" s="228">
        <f t="shared" si="37"/>
        <v>3894.4</v>
      </c>
      <c r="Q70" s="228">
        <f t="shared" si="38"/>
        <v>4137.8</v>
      </c>
      <c r="R70" s="114">
        <f t="shared" si="39"/>
        <v>4381.2</v>
      </c>
      <c r="S70" s="268" t="s">
        <v>355</v>
      </c>
      <c r="T70" s="262" t="s">
        <v>356</v>
      </c>
    </row>
    <row r="71" spans="1:20" ht="15.75" x14ac:dyDescent="0.25">
      <c r="A71" s="615"/>
      <c r="B71" s="130" t="s">
        <v>340</v>
      </c>
      <c r="C71" s="228">
        <f>J71*0.3</f>
        <v>730.19999999999993</v>
      </c>
      <c r="D71" s="228">
        <f>J71*0.4</f>
        <v>973.6</v>
      </c>
      <c r="E71" s="228">
        <f>J71*0.5</f>
        <v>1217</v>
      </c>
      <c r="F71" s="228">
        <f>J71*0.6</f>
        <v>1460.3999999999999</v>
      </c>
      <c r="G71" s="228">
        <f>J71*0.7</f>
        <v>1703.8</v>
      </c>
      <c r="H71" s="228">
        <f>J71*0.8</f>
        <v>1947.2</v>
      </c>
      <c r="I71" s="228">
        <f>J71*0.9</f>
        <v>2190.6</v>
      </c>
      <c r="J71" s="383">
        <v>2434</v>
      </c>
      <c r="K71" s="228">
        <f>J71*1.1</f>
        <v>2677.4</v>
      </c>
      <c r="L71" s="228">
        <f>J71*1.2</f>
        <v>2920.7999999999997</v>
      </c>
      <c r="M71" s="228">
        <f>J71*1.3</f>
        <v>3164.2000000000003</v>
      </c>
      <c r="N71" s="228">
        <f>J71*1.4</f>
        <v>3407.6</v>
      </c>
      <c r="O71" s="228">
        <f>J71*1.5</f>
        <v>3651</v>
      </c>
      <c r="P71" s="228">
        <f t="shared" si="37"/>
        <v>3894.4</v>
      </c>
      <c r="Q71" s="228">
        <f t="shared" si="38"/>
        <v>4137.8</v>
      </c>
      <c r="R71" s="114">
        <f t="shared" si="39"/>
        <v>4381.2</v>
      </c>
      <c r="S71" s="268" t="s">
        <v>352</v>
      </c>
      <c r="T71" s="262" t="s">
        <v>353</v>
      </c>
    </row>
    <row r="72" spans="1:20" ht="15.75" x14ac:dyDescent="0.25">
      <c r="A72" s="615"/>
      <c r="B72" s="21" t="s">
        <v>312</v>
      </c>
      <c r="C72" s="228">
        <f>J72*0.3</f>
        <v>730.19999999999993</v>
      </c>
      <c r="D72" s="228">
        <f>J72*0.4</f>
        <v>973.6</v>
      </c>
      <c r="E72" s="228">
        <f>J72*0.5</f>
        <v>1217</v>
      </c>
      <c r="F72" s="228">
        <f>J72*0.6</f>
        <v>1460.3999999999999</v>
      </c>
      <c r="G72" s="228">
        <f>J72*0.7</f>
        <v>1703.8</v>
      </c>
      <c r="H72" s="228">
        <f>J72*0.8</f>
        <v>1947.2</v>
      </c>
      <c r="I72" s="228">
        <f>J72*0.9</f>
        <v>2190.6</v>
      </c>
      <c r="J72" s="383">
        <v>2434</v>
      </c>
      <c r="K72" s="228">
        <f>J72*1.1</f>
        <v>2677.4</v>
      </c>
      <c r="L72" s="228">
        <f>J72*1.2</f>
        <v>2920.7999999999997</v>
      </c>
      <c r="M72" s="228">
        <f>J72*1.3</f>
        <v>3164.2000000000003</v>
      </c>
      <c r="N72" s="228">
        <f>J72*1.4</f>
        <v>3407.6</v>
      </c>
      <c r="O72" s="228">
        <f>J72*1.5</f>
        <v>3651</v>
      </c>
      <c r="P72" s="228">
        <f t="shared" si="37"/>
        <v>3894.4</v>
      </c>
      <c r="Q72" s="228">
        <f t="shared" si="38"/>
        <v>4137.8</v>
      </c>
      <c r="R72" s="114">
        <f t="shared" si="39"/>
        <v>4381.2</v>
      </c>
      <c r="S72" s="268" t="s">
        <v>355</v>
      </c>
      <c r="T72" s="262" t="s">
        <v>356</v>
      </c>
    </row>
    <row r="73" spans="1:20" ht="15.75" x14ac:dyDescent="0.25">
      <c r="A73" s="623"/>
      <c r="B73" s="130" t="s">
        <v>157</v>
      </c>
      <c r="C73" s="228">
        <f>J73*0.3</f>
        <v>730.19999999999993</v>
      </c>
      <c r="D73" s="228">
        <f>J73*0.4</f>
        <v>973.6</v>
      </c>
      <c r="E73" s="228">
        <f>J73*0.5</f>
        <v>1217</v>
      </c>
      <c r="F73" s="228">
        <f>J73*0.6</f>
        <v>1460.3999999999999</v>
      </c>
      <c r="G73" s="228">
        <f>J73*0.7</f>
        <v>1703.8</v>
      </c>
      <c r="H73" s="228">
        <f>J73*0.8</f>
        <v>1947.2</v>
      </c>
      <c r="I73" s="228">
        <f>J73*0.9</f>
        <v>2190.6</v>
      </c>
      <c r="J73" s="383">
        <v>2434</v>
      </c>
      <c r="K73" s="228">
        <f>J73*1.1</f>
        <v>2677.4</v>
      </c>
      <c r="L73" s="228">
        <f>J73*1.2</f>
        <v>2920.7999999999997</v>
      </c>
      <c r="M73" s="228">
        <f>J73*1.3</f>
        <v>3164.2000000000003</v>
      </c>
      <c r="N73" s="228">
        <f>J73*1.4</f>
        <v>3407.6</v>
      </c>
      <c r="O73" s="228">
        <f>J73*1.5</f>
        <v>3651</v>
      </c>
      <c r="P73" s="228">
        <f t="shared" si="37"/>
        <v>3894.4</v>
      </c>
      <c r="Q73" s="228">
        <f t="shared" si="38"/>
        <v>4137.8</v>
      </c>
      <c r="R73" s="114">
        <f t="shared" si="39"/>
        <v>4381.2</v>
      </c>
      <c r="S73" s="268" t="s">
        <v>352</v>
      </c>
      <c r="T73" s="262" t="s">
        <v>353</v>
      </c>
    </row>
    <row r="74" spans="1:20" ht="15.75" x14ac:dyDescent="0.25">
      <c r="A74" s="623"/>
      <c r="B74" s="130" t="s">
        <v>341</v>
      </c>
      <c r="C74" s="228">
        <f t="shared" si="0"/>
        <v>730.19999999999993</v>
      </c>
      <c r="D74" s="228">
        <f t="shared" si="1"/>
        <v>973.6</v>
      </c>
      <c r="E74" s="228">
        <f t="shared" si="2"/>
        <v>1217</v>
      </c>
      <c r="F74" s="228">
        <f t="shared" si="3"/>
        <v>1460.3999999999999</v>
      </c>
      <c r="G74" s="228">
        <f t="shared" si="4"/>
        <v>1703.8</v>
      </c>
      <c r="H74" s="228">
        <f t="shared" si="15"/>
        <v>1947.2</v>
      </c>
      <c r="I74" s="228">
        <f t="shared" si="5"/>
        <v>2190.6</v>
      </c>
      <c r="J74" s="383">
        <v>2434</v>
      </c>
      <c r="K74" s="228">
        <f t="shared" si="6"/>
        <v>2677.4</v>
      </c>
      <c r="L74" s="228">
        <f t="shared" si="7"/>
        <v>2920.7999999999997</v>
      </c>
      <c r="M74" s="228">
        <f t="shared" si="8"/>
        <v>3164.2000000000003</v>
      </c>
      <c r="N74" s="228">
        <f t="shared" si="9"/>
        <v>3407.6</v>
      </c>
      <c r="O74" s="228">
        <f t="shared" si="10"/>
        <v>3651</v>
      </c>
      <c r="P74" s="228">
        <f t="shared" si="37"/>
        <v>3894.4</v>
      </c>
      <c r="Q74" s="228">
        <f t="shared" si="38"/>
        <v>4137.8</v>
      </c>
      <c r="R74" s="114">
        <f t="shared" si="39"/>
        <v>4381.2</v>
      </c>
      <c r="S74" s="268" t="s">
        <v>352</v>
      </c>
      <c r="T74" s="262" t="s">
        <v>353</v>
      </c>
    </row>
    <row r="75" spans="1:20" ht="15.75" x14ac:dyDescent="0.25">
      <c r="A75" s="623"/>
      <c r="B75" s="224" t="s">
        <v>342</v>
      </c>
      <c r="C75" s="228">
        <f t="shared" si="0"/>
        <v>730.19999999999993</v>
      </c>
      <c r="D75" s="228">
        <f t="shared" si="1"/>
        <v>973.6</v>
      </c>
      <c r="E75" s="228">
        <f t="shared" si="2"/>
        <v>1217</v>
      </c>
      <c r="F75" s="228">
        <f t="shared" si="3"/>
        <v>1460.3999999999999</v>
      </c>
      <c r="G75" s="228">
        <f t="shared" si="4"/>
        <v>1703.8</v>
      </c>
      <c r="H75" s="228">
        <f t="shared" si="15"/>
        <v>1947.2</v>
      </c>
      <c r="I75" s="228">
        <f t="shared" si="5"/>
        <v>2190.6</v>
      </c>
      <c r="J75" s="383">
        <v>2434</v>
      </c>
      <c r="K75" s="228">
        <f t="shared" si="6"/>
        <v>2677.4</v>
      </c>
      <c r="L75" s="228">
        <f t="shared" si="7"/>
        <v>2920.7999999999997</v>
      </c>
      <c r="M75" s="228">
        <f t="shared" si="8"/>
        <v>3164.2000000000003</v>
      </c>
      <c r="N75" s="228">
        <f t="shared" si="9"/>
        <v>3407.6</v>
      </c>
      <c r="O75" s="228">
        <f t="shared" si="10"/>
        <v>3651</v>
      </c>
      <c r="P75" s="228">
        <f t="shared" ref="P75:P86" si="40">J75*1.6</f>
        <v>3894.4</v>
      </c>
      <c r="Q75" s="228">
        <f t="shared" ref="Q75:Q86" si="41">J75*1.7</f>
        <v>4137.8</v>
      </c>
      <c r="R75" s="114">
        <f t="shared" ref="R75:R86" si="42">J75*1.8</f>
        <v>4381.2</v>
      </c>
      <c r="S75" s="268" t="s">
        <v>352</v>
      </c>
      <c r="T75" s="262" t="s">
        <v>353</v>
      </c>
    </row>
    <row r="76" spans="1:20" ht="15.75" customHeight="1" x14ac:dyDescent="0.25">
      <c r="A76" s="624"/>
      <c r="B76" s="587" t="s">
        <v>332</v>
      </c>
      <c r="C76" s="520">
        <f t="shared" si="0"/>
        <v>730.19999999999993</v>
      </c>
      <c r="D76" s="520">
        <f t="shared" si="1"/>
        <v>973.6</v>
      </c>
      <c r="E76" s="520">
        <f t="shared" si="2"/>
        <v>1217</v>
      </c>
      <c r="F76" s="520">
        <f t="shared" si="3"/>
        <v>1460.3999999999999</v>
      </c>
      <c r="G76" s="520">
        <f t="shared" si="4"/>
        <v>1703.8</v>
      </c>
      <c r="H76" s="520">
        <f t="shared" si="15"/>
        <v>1947.2</v>
      </c>
      <c r="I76" s="520">
        <f t="shared" si="5"/>
        <v>2190.6</v>
      </c>
      <c r="J76" s="520">
        <v>2434</v>
      </c>
      <c r="K76" s="520">
        <f t="shared" si="6"/>
        <v>2677.4</v>
      </c>
      <c r="L76" s="520">
        <f t="shared" si="7"/>
        <v>2920.7999999999997</v>
      </c>
      <c r="M76" s="520">
        <f t="shared" si="8"/>
        <v>3164.2000000000003</v>
      </c>
      <c r="N76" s="520">
        <f t="shared" si="9"/>
        <v>3407.6</v>
      </c>
      <c r="O76" s="520">
        <f t="shared" si="10"/>
        <v>3651</v>
      </c>
      <c r="P76" s="520">
        <f t="shared" si="40"/>
        <v>3894.4</v>
      </c>
      <c r="Q76" s="520">
        <f t="shared" si="41"/>
        <v>4137.8</v>
      </c>
      <c r="R76" s="522">
        <f t="shared" si="42"/>
        <v>4381.2</v>
      </c>
      <c r="S76" s="550" t="s">
        <v>352</v>
      </c>
      <c r="T76" s="552" t="s">
        <v>353</v>
      </c>
    </row>
    <row r="77" spans="1:20" ht="31.5" customHeight="1" x14ac:dyDescent="0.25">
      <c r="A77" s="624"/>
      <c r="B77" s="588"/>
      <c r="C77" s="521"/>
      <c r="D77" s="521"/>
      <c r="E77" s="521"/>
      <c r="F77" s="521"/>
      <c r="G77" s="521"/>
      <c r="H77" s="521"/>
      <c r="I77" s="521"/>
      <c r="J77" s="521"/>
      <c r="K77" s="521"/>
      <c r="L77" s="521"/>
      <c r="M77" s="521"/>
      <c r="N77" s="521"/>
      <c r="O77" s="521"/>
      <c r="P77" s="521"/>
      <c r="Q77" s="521"/>
      <c r="R77" s="523"/>
      <c r="S77" s="551"/>
      <c r="T77" s="553"/>
    </row>
    <row r="78" spans="1:20" ht="15.75" x14ac:dyDescent="0.25">
      <c r="A78" s="623"/>
      <c r="B78" s="225" t="s">
        <v>343</v>
      </c>
      <c r="C78" s="228">
        <f t="shared" si="0"/>
        <v>730.19999999999993</v>
      </c>
      <c r="D78" s="228">
        <f t="shared" si="1"/>
        <v>973.6</v>
      </c>
      <c r="E78" s="228">
        <f t="shared" si="2"/>
        <v>1217</v>
      </c>
      <c r="F78" s="228">
        <f t="shared" si="3"/>
        <v>1460.3999999999999</v>
      </c>
      <c r="G78" s="228">
        <f t="shared" si="4"/>
        <v>1703.8</v>
      </c>
      <c r="H78" s="228">
        <f t="shared" si="15"/>
        <v>1947.2</v>
      </c>
      <c r="I78" s="228">
        <f t="shared" si="5"/>
        <v>2190.6</v>
      </c>
      <c r="J78" s="371">
        <v>2434</v>
      </c>
      <c r="K78" s="228">
        <f t="shared" si="6"/>
        <v>2677.4</v>
      </c>
      <c r="L78" s="228">
        <f t="shared" si="7"/>
        <v>2920.7999999999997</v>
      </c>
      <c r="M78" s="228">
        <f t="shared" si="8"/>
        <v>3164.2000000000003</v>
      </c>
      <c r="N78" s="228">
        <f t="shared" si="9"/>
        <v>3407.6</v>
      </c>
      <c r="O78" s="228">
        <f t="shared" si="10"/>
        <v>3651</v>
      </c>
      <c r="P78" s="228">
        <f t="shared" si="40"/>
        <v>3894.4</v>
      </c>
      <c r="Q78" s="228">
        <f t="shared" si="41"/>
        <v>4137.8</v>
      </c>
      <c r="R78" s="114">
        <f t="shared" si="42"/>
        <v>4381.2</v>
      </c>
      <c r="S78" s="270" t="s">
        <v>357</v>
      </c>
      <c r="T78" s="271" t="s">
        <v>358</v>
      </c>
    </row>
    <row r="79" spans="1:20" ht="16.5" thickBot="1" x14ac:dyDescent="0.3">
      <c r="A79" s="607"/>
      <c r="B79" s="137" t="s">
        <v>344</v>
      </c>
      <c r="C79" s="133">
        <f t="shared" si="0"/>
        <v>730.19999999999993</v>
      </c>
      <c r="D79" s="133">
        <f t="shared" si="1"/>
        <v>973.6</v>
      </c>
      <c r="E79" s="133">
        <f t="shared" si="2"/>
        <v>1217</v>
      </c>
      <c r="F79" s="133">
        <f t="shared" si="3"/>
        <v>1460.3999999999999</v>
      </c>
      <c r="G79" s="133">
        <f t="shared" si="4"/>
        <v>1703.8</v>
      </c>
      <c r="H79" s="133">
        <f t="shared" si="15"/>
        <v>1947.2</v>
      </c>
      <c r="I79" s="133">
        <f t="shared" si="5"/>
        <v>2190.6</v>
      </c>
      <c r="J79" s="372">
        <v>2434</v>
      </c>
      <c r="K79" s="133">
        <f t="shared" si="6"/>
        <v>2677.4</v>
      </c>
      <c r="L79" s="133">
        <f t="shared" si="7"/>
        <v>2920.7999999999997</v>
      </c>
      <c r="M79" s="133">
        <f t="shared" si="8"/>
        <v>3164.2000000000003</v>
      </c>
      <c r="N79" s="133">
        <f t="shared" si="9"/>
        <v>3407.6</v>
      </c>
      <c r="O79" s="133">
        <f t="shared" si="10"/>
        <v>3651</v>
      </c>
      <c r="P79" s="133">
        <f t="shared" si="40"/>
        <v>3894.4</v>
      </c>
      <c r="Q79" s="133">
        <f t="shared" si="41"/>
        <v>4137.8</v>
      </c>
      <c r="R79" s="134">
        <f t="shared" si="42"/>
        <v>4381.2</v>
      </c>
      <c r="S79" s="269" t="s">
        <v>368</v>
      </c>
      <c r="T79" s="263" t="s">
        <v>353</v>
      </c>
    </row>
    <row r="80" spans="1:20" ht="16.5" customHeight="1" thickBot="1" x14ac:dyDescent="0.3">
      <c r="A80" s="598"/>
      <c r="B80" s="599"/>
      <c r="C80" s="599"/>
      <c r="D80" s="599"/>
      <c r="E80" s="599"/>
      <c r="F80" s="599"/>
      <c r="G80" s="599"/>
      <c r="H80" s="599"/>
      <c r="I80" s="599"/>
      <c r="J80" s="599"/>
      <c r="K80" s="599"/>
      <c r="L80" s="599"/>
      <c r="M80" s="599"/>
      <c r="N80" s="599"/>
      <c r="O80" s="599"/>
      <c r="P80" s="599"/>
      <c r="Q80" s="599"/>
      <c r="R80" s="599"/>
      <c r="S80" s="599"/>
      <c r="T80" s="600"/>
    </row>
    <row r="81" spans="1:23" ht="24" customHeight="1" thickBot="1" x14ac:dyDescent="0.3">
      <c r="A81" s="229"/>
      <c r="B81" s="596" t="s">
        <v>375</v>
      </c>
      <c r="C81" s="593" t="s">
        <v>2</v>
      </c>
      <c r="D81" s="594"/>
      <c r="E81" s="594"/>
      <c r="F81" s="594"/>
      <c r="G81" s="594"/>
      <c r="H81" s="594"/>
      <c r="I81" s="594"/>
      <c r="J81" s="594"/>
      <c r="K81" s="594"/>
      <c r="L81" s="594"/>
      <c r="M81" s="594"/>
      <c r="N81" s="594"/>
      <c r="O81" s="594"/>
      <c r="P81" s="594"/>
      <c r="Q81" s="594"/>
      <c r="R81" s="595"/>
      <c r="S81" s="591" t="s">
        <v>380</v>
      </c>
      <c r="T81" s="592"/>
      <c r="V81" s="247"/>
      <c r="W81" s="247"/>
    </row>
    <row r="82" spans="1:23" ht="16.5" customHeight="1" thickBot="1" x14ac:dyDescent="0.3">
      <c r="A82" s="229"/>
      <c r="B82" s="597"/>
      <c r="C82" s="272">
        <v>0.3</v>
      </c>
      <c r="D82" s="222">
        <v>0.4</v>
      </c>
      <c r="E82" s="222">
        <v>0.5</v>
      </c>
      <c r="F82" s="222">
        <v>0.6</v>
      </c>
      <c r="G82" s="222">
        <v>0.7</v>
      </c>
      <c r="H82" s="222">
        <v>0.8</v>
      </c>
      <c r="I82" s="222">
        <v>0.9</v>
      </c>
      <c r="J82" s="222">
        <v>1</v>
      </c>
      <c r="K82" s="222">
        <v>1.1000000000000001</v>
      </c>
      <c r="L82" s="222">
        <v>1.2</v>
      </c>
      <c r="M82" s="222">
        <v>1.3</v>
      </c>
      <c r="N82" s="222">
        <v>1.4</v>
      </c>
      <c r="O82" s="222">
        <v>1.5</v>
      </c>
      <c r="P82" s="222">
        <v>1.6</v>
      </c>
      <c r="Q82" s="222">
        <v>1.7</v>
      </c>
      <c r="R82" s="223">
        <v>1.8</v>
      </c>
      <c r="S82" s="265" t="s">
        <v>296</v>
      </c>
      <c r="T82" s="258" t="s">
        <v>381</v>
      </c>
      <c r="V82" s="247"/>
      <c r="W82" s="247"/>
    </row>
    <row r="83" spans="1:23" ht="15.75" x14ac:dyDescent="0.25">
      <c r="A83" s="614">
        <v>5</v>
      </c>
      <c r="B83" s="136" t="s">
        <v>160</v>
      </c>
      <c r="C83" s="126">
        <f t="shared" si="0"/>
        <v>798.9</v>
      </c>
      <c r="D83" s="126">
        <f t="shared" si="1"/>
        <v>1065.2</v>
      </c>
      <c r="E83" s="126">
        <f t="shared" si="2"/>
        <v>1331.5</v>
      </c>
      <c r="F83" s="126">
        <f t="shared" si="3"/>
        <v>1597.8</v>
      </c>
      <c r="G83" s="126">
        <f t="shared" si="4"/>
        <v>1864.1</v>
      </c>
      <c r="H83" s="126">
        <f t="shared" si="15"/>
        <v>2130.4</v>
      </c>
      <c r="I83" s="126">
        <f t="shared" si="5"/>
        <v>2396.7000000000003</v>
      </c>
      <c r="J83" s="126">
        <v>2663</v>
      </c>
      <c r="K83" s="126">
        <f t="shared" si="6"/>
        <v>2929.3</v>
      </c>
      <c r="L83" s="126">
        <f t="shared" si="7"/>
        <v>3195.6</v>
      </c>
      <c r="M83" s="126">
        <f t="shared" si="8"/>
        <v>3461.9</v>
      </c>
      <c r="N83" s="126">
        <f t="shared" si="9"/>
        <v>3728.2</v>
      </c>
      <c r="O83" s="126">
        <f t="shared" si="10"/>
        <v>3994.5</v>
      </c>
      <c r="P83" s="126">
        <f t="shared" si="40"/>
        <v>4260.8</v>
      </c>
      <c r="Q83" s="126">
        <f t="shared" si="41"/>
        <v>4527.0999999999995</v>
      </c>
      <c r="R83" s="127">
        <f t="shared" si="42"/>
        <v>4793.4000000000005</v>
      </c>
      <c r="S83" s="267" t="s">
        <v>352</v>
      </c>
      <c r="T83" s="261" t="s">
        <v>353</v>
      </c>
    </row>
    <row r="84" spans="1:23" ht="15.75" x14ac:dyDescent="0.25">
      <c r="A84" s="615"/>
      <c r="B84" s="130" t="s">
        <v>183</v>
      </c>
      <c r="C84" s="228">
        <f t="shared" si="0"/>
        <v>798.9</v>
      </c>
      <c r="D84" s="228">
        <f t="shared" si="1"/>
        <v>1065.2</v>
      </c>
      <c r="E84" s="228">
        <f t="shared" si="2"/>
        <v>1331.5</v>
      </c>
      <c r="F84" s="228">
        <f t="shared" si="3"/>
        <v>1597.8</v>
      </c>
      <c r="G84" s="228">
        <f t="shared" si="4"/>
        <v>1864.1</v>
      </c>
      <c r="H84" s="228">
        <f t="shared" si="15"/>
        <v>2130.4</v>
      </c>
      <c r="I84" s="228">
        <f t="shared" si="5"/>
        <v>2396.7000000000003</v>
      </c>
      <c r="J84" s="228">
        <v>2663</v>
      </c>
      <c r="K84" s="228">
        <f t="shared" si="6"/>
        <v>2929.3</v>
      </c>
      <c r="L84" s="228">
        <f t="shared" si="7"/>
        <v>3195.6</v>
      </c>
      <c r="M84" s="228">
        <f t="shared" si="8"/>
        <v>3461.9</v>
      </c>
      <c r="N84" s="228">
        <f t="shared" si="9"/>
        <v>3728.2</v>
      </c>
      <c r="O84" s="228">
        <f t="shared" si="10"/>
        <v>3994.5</v>
      </c>
      <c r="P84" s="228">
        <f t="shared" si="40"/>
        <v>4260.8</v>
      </c>
      <c r="Q84" s="228">
        <f t="shared" si="41"/>
        <v>4527.0999999999995</v>
      </c>
      <c r="R84" s="114">
        <f t="shared" si="42"/>
        <v>4793.4000000000005</v>
      </c>
      <c r="S84" s="268" t="s">
        <v>352</v>
      </c>
      <c r="T84" s="262" t="s">
        <v>353</v>
      </c>
    </row>
    <row r="85" spans="1:23" ht="31.5" x14ac:dyDescent="0.25">
      <c r="A85" s="615"/>
      <c r="B85" s="130" t="s">
        <v>184</v>
      </c>
      <c r="C85" s="228">
        <f t="shared" si="0"/>
        <v>639</v>
      </c>
      <c r="D85" s="228">
        <f t="shared" si="1"/>
        <v>852</v>
      </c>
      <c r="E85" s="228">
        <f t="shared" si="2"/>
        <v>1065</v>
      </c>
      <c r="F85" s="228">
        <f t="shared" si="3"/>
        <v>1278</v>
      </c>
      <c r="G85" s="228">
        <f t="shared" si="4"/>
        <v>1491</v>
      </c>
      <c r="H85" s="228">
        <f t="shared" si="15"/>
        <v>1704</v>
      </c>
      <c r="I85" s="228">
        <f t="shared" si="5"/>
        <v>1917</v>
      </c>
      <c r="J85" s="228">
        <v>2130</v>
      </c>
      <c r="K85" s="228">
        <f t="shared" si="6"/>
        <v>2343</v>
      </c>
      <c r="L85" s="228">
        <f t="shared" si="7"/>
        <v>2556</v>
      </c>
      <c r="M85" s="228">
        <f t="shared" si="8"/>
        <v>2769</v>
      </c>
      <c r="N85" s="228">
        <f t="shared" si="9"/>
        <v>2982</v>
      </c>
      <c r="O85" s="228">
        <f t="shared" si="10"/>
        <v>3195</v>
      </c>
      <c r="P85" s="228">
        <f t="shared" si="40"/>
        <v>3408</v>
      </c>
      <c r="Q85" s="228">
        <f t="shared" si="41"/>
        <v>3621</v>
      </c>
      <c r="R85" s="114">
        <f t="shared" si="42"/>
        <v>3834</v>
      </c>
      <c r="S85" s="268" t="s">
        <v>298</v>
      </c>
      <c r="T85" s="262" t="s">
        <v>367</v>
      </c>
    </row>
    <row r="86" spans="1:23" ht="15.75" x14ac:dyDescent="0.25">
      <c r="A86" s="615"/>
      <c r="B86" s="130" t="s">
        <v>163</v>
      </c>
      <c r="C86" s="228">
        <f t="shared" si="0"/>
        <v>798.9</v>
      </c>
      <c r="D86" s="228">
        <f t="shared" si="1"/>
        <v>1065.2</v>
      </c>
      <c r="E86" s="228">
        <f t="shared" si="2"/>
        <v>1331.5</v>
      </c>
      <c r="F86" s="228">
        <f t="shared" si="3"/>
        <v>1597.8</v>
      </c>
      <c r="G86" s="228">
        <f t="shared" si="4"/>
        <v>1864.1</v>
      </c>
      <c r="H86" s="228">
        <f t="shared" si="15"/>
        <v>2130.4</v>
      </c>
      <c r="I86" s="228">
        <f t="shared" si="5"/>
        <v>2396.7000000000003</v>
      </c>
      <c r="J86" s="228">
        <v>2663</v>
      </c>
      <c r="K86" s="228">
        <f t="shared" si="6"/>
        <v>2929.3</v>
      </c>
      <c r="L86" s="228">
        <f t="shared" si="7"/>
        <v>3195.6</v>
      </c>
      <c r="M86" s="228">
        <f t="shared" si="8"/>
        <v>3461.9</v>
      </c>
      <c r="N86" s="228">
        <f t="shared" si="9"/>
        <v>3728.2</v>
      </c>
      <c r="O86" s="228">
        <f t="shared" si="10"/>
        <v>3994.5</v>
      </c>
      <c r="P86" s="228">
        <f t="shared" si="40"/>
        <v>4260.8</v>
      </c>
      <c r="Q86" s="228">
        <f t="shared" si="41"/>
        <v>4527.0999999999995</v>
      </c>
      <c r="R86" s="114">
        <f t="shared" si="42"/>
        <v>4793.4000000000005</v>
      </c>
      <c r="S86" s="268" t="s">
        <v>369</v>
      </c>
      <c r="T86" s="262" t="s">
        <v>370</v>
      </c>
    </row>
    <row r="87" spans="1:23" ht="15.75" x14ac:dyDescent="0.25">
      <c r="A87" s="615"/>
      <c r="B87" s="130" t="s">
        <v>164</v>
      </c>
      <c r="C87" s="228">
        <f t="shared" si="0"/>
        <v>798.9</v>
      </c>
      <c r="D87" s="228">
        <f t="shared" si="1"/>
        <v>1065.2</v>
      </c>
      <c r="E87" s="228">
        <f t="shared" si="2"/>
        <v>1331.5</v>
      </c>
      <c r="F87" s="228">
        <f t="shared" si="3"/>
        <v>1597.8</v>
      </c>
      <c r="G87" s="228">
        <f t="shared" si="4"/>
        <v>1864.1</v>
      </c>
      <c r="H87" s="228">
        <f t="shared" si="15"/>
        <v>2130.4</v>
      </c>
      <c r="I87" s="228">
        <f t="shared" si="5"/>
        <v>2396.7000000000003</v>
      </c>
      <c r="J87" s="383">
        <v>2663</v>
      </c>
      <c r="K87" s="228">
        <f t="shared" si="6"/>
        <v>2929.3</v>
      </c>
      <c r="L87" s="228">
        <f t="shared" si="7"/>
        <v>3195.6</v>
      </c>
      <c r="M87" s="228">
        <f t="shared" si="8"/>
        <v>3461.9</v>
      </c>
      <c r="N87" s="228">
        <f t="shared" si="9"/>
        <v>3728.2</v>
      </c>
      <c r="O87" s="228">
        <f t="shared" si="10"/>
        <v>3994.5</v>
      </c>
      <c r="P87" s="228">
        <f t="shared" ref="P87:P92" si="43">J87*1.6</f>
        <v>4260.8</v>
      </c>
      <c r="Q87" s="228">
        <f t="shared" ref="Q87:Q92" si="44">J87*1.7</f>
        <v>4527.0999999999995</v>
      </c>
      <c r="R87" s="114">
        <f t="shared" ref="R87:R92" si="45">J87*1.8</f>
        <v>4793.4000000000005</v>
      </c>
      <c r="S87" s="268" t="s">
        <v>352</v>
      </c>
      <c r="T87" s="262" t="s">
        <v>353</v>
      </c>
    </row>
    <row r="88" spans="1:23" ht="15.75" x14ac:dyDescent="0.25">
      <c r="A88" s="615"/>
      <c r="B88" s="130" t="s">
        <v>185</v>
      </c>
      <c r="C88" s="228">
        <f t="shared" si="0"/>
        <v>798.9</v>
      </c>
      <c r="D88" s="228">
        <f t="shared" si="1"/>
        <v>1065.2</v>
      </c>
      <c r="E88" s="228">
        <f t="shared" si="2"/>
        <v>1331.5</v>
      </c>
      <c r="F88" s="228">
        <f t="shared" si="3"/>
        <v>1597.8</v>
      </c>
      <c r="G88" s="228">
        <f t="shared" si="4"/>
        <v>1864.1</v>
      </c>
      <c r="H88" s="228">
        <f t="shared" si="15"/>
        <v>2130.4</v>
      </c>
      <c r="I88" s="228">
        <f t="shared" si="5"/>
        <v>2396.7000000000003</v>
      </c>
      <c r="J88" s="383">
        <v>2663</v>
      </c>
      <c r="K88" s="228">
        <f t="shared" si="6"/>
        <v>2929.3</v>
      </c>
      <c r="L88" s="228">
        <f t="shared" si="7"/>
        <v>3195.6</v>
      </c>
      <c r="M88" s="228">
        <f t="shared" si="8"/>
        <v>3461.9</v>
      </c>
      <c r="N88" s="228">
        <f t="shared" si="9"/>
        <v>3728.2</v>
      </c>
      <c r="O88" s="228">
        <f t="shared" si="10"/>
        <v>3994.5</v>
      </c>
      <c r="P88" s="228">
        <f t="shared" si="43"/>
        <v>4260.8</v>
      </c>
      <c r="Q88" s="228">
        <f t="shared" si="44"/>
        <v>4527.0999999999995</v>
      </c>
      <c r="R88" s="114">
        <f t="shared" si="45"/>
        <v>4793.4000000000005</v>
      </c>
      <c r="S88" s="268" t="s">
        <v>357</v>
      </c>
      <c r="T88" s="262" t="s">
        <v>358</v>
      </c>
    </row>
    <row r="89" spans="1:23" ht="15.75" x14ac:dyDescent="0.25">
      <c r="A89" s="615"/>
      <c r="B89" s="130" t="s">
        <v>345</v>
      </c>
      <c r="C89" s="228">
        <f t="shared" si="0"/>
        <v>798.9</v>
      </c>
      <c r="D89" s="228">
        <f t="shared" si="1"/>
        <v>1065.2</v>
      </c>
      <c r="E89" s="228">
        <f t="shared" si="2"/>
        <v>1331.5</v>
      </c>
      <c r="F89" s="228">
        <f t="shared" si="3"/>
        <v>1597.8</v>
      </c>
      <c r="G89" s="228">
        <f t="shared" si="4"/>
        <v>1864.1</v>
      </c>
      <c r="H89" s="228">
        <f t="shared" si="15"/>
        <v>2130.4</v>
      </c>
      <c r="I89" s="228">
        <f t="shared" si="5"/>
        <v>2396.7000000000003</v>
      </c>
      <c r="J89" s="383">
        <v>2663</v>
      </c>
      <c r="K89" s="228">
        <f t="shared" si="6"/>
        <v>2929.3</v>
      </c>
      <c r="L89" s="228">
        <f t="shared" si="7"/>
        <v>3195.6</v>
      </c>
      <c r="M89" s="228">
        <f t="shared" si="8"/>
        <v>3461.9</v>
      </c>
      <c r="N89" s="228">
        <f t="shared" si="9"/>
        <v>3728.2</v>
      </c>
      <c r="O89" s="228">
        <f t="shared" si="10"/>
        <v>3994.5</v>
      </c>
      <c r="P89" s="228">
        <f t="shared" si="43"/>
        <v>4260.8</v>
      </c>
      <c r="Q89" s="228">
        <f t="shared" si="44"/>
        <v>4527.0999999999995</v>
      </c>
      <c r="R89" s="114">
        <f t="shared" si="45"/>
        <v>4793.4000000000005</v>
      </c>
      <c r="S89" s="268" t="s">
        <v>352</v>
      </c>
      <c r="T89" s="262" t="s">
        <v>353</v>
      </c>
    </row>
    <row r="90" spans="1:23" ht="31.5" x14ac:dyDescent="0.25">
      <c r="A90" s="615"/>
      <c r="B90" s="130" t="s">
        <v>186</v>
      </c>
      <c r="C90" s="228">
        <f t="shared" si="0"/>
        <v>798.9</v>
      </c>
      <c r="D90" s="228">
        <f t="shared" si="1"/>
        <v>1065.2</v>
      </c>
      <c r="E90" s="228">
        <f t="shared" si="2"/>
        <v>1331.5</v>
      </c>
      <c r="F90" s="228">
        <f t="shared" si="3"/>
        <v>1597.8</v>
      </c>
      <c r="G90" s="228">
        <f t="shared" si="4"/>
        <v>1864.1</v>
      </c>
      <c r="H90" s="228">
        <f t="shared" si="15"/>
        <v>2130.4</v>
      </c>
      <c r="I90" s="228">
        <f t="shared" si="5"/>
        <v>2396.7000000000003</v>
      </c>
      <c r="J90" s="383">
        <v>2663</v>
      </c>
      <c r="K90" s="228">
        <f t="shared" si="6"/>
        <v>2929.3</v>
      </c>
      <c r="L90" s="228">
        <f t="shared" si="7"/>
        <v>3195.6</v>
      </c>
      <c r="M90" s="228">
        <f t="shared" si="8"/>
        <v>3461.9</v>
      </c>
      <c r="N90" s="228">
        <f t="shared" si="9"/>
        <v>3728.2</v>
      </c>
      <c r="O90" s="228">
        <f t="shared" si="10"/>
        <v>3994.5</v>
      </c>
      <c r="P90" s="228">
        <f t="shared" si="43"/>
        <v>4260.8</v>
      </c>
      <c r="Q90" s="228">
        <f t="shared" si="44"/>
        <v>4527.0999999999995</v>
      </c>
      <c r="R90" s="114">
        <f t="shared" si="45"/>
        <v>4793.4000000000005</v>
      </c>
      <c r="S90" s="268" t="s">
        <v>369</v>
      </c>
      <c r="T90" s="264" t="s">
        <v>80</v>
      </c>
    </row>
    <row r="91" spans="1:23" ht="15.75" x14ac:dyDescent="0.25">
      <c r="A91" s="615"/>
      <c r="B91" s="130" t="s">
        <v>187</v>
      </c>
      <c r="C91" s="228">
        <f t="shared" si="0"/>
        <v>798.9</v>
      </c>
      <c r="D91" s="228">
        <f t="shared" si="1"/>
        <v>1065.2</v>
      </c>
      <c r="E91" s="228">
        <f t="shared" si="2"/>
        <v>1331.5</v>
      </c>
      <c r="F91" s="228">
        <f t="shared" si="3"/>
        <v>1597.8</v>
      </c>
      <c r="G91" s="228">
        <f t="shared" si="4"/>
        <v>1864.1</v>
      </c>
      <c r="H91" s="228">
        <f t="shared" si="15"/>
        <v>2130.4</v>
      </c>
      <c r="I91" s="228">
        <f t="shared" si="5"/>
        <v>2396.7000000000003</v>
      </c>
      <c r="J91" s="383">
        <v>2663</v>
      </c>
      <c r="K91" s="228">
        <f t="shared" si="6"/>
        <v>2929.3</v>
      </c>
      <c r="L91" s="228">
        <f t="shared" si="7"/>
        <v>3195.6</v>
      </c>
      <c r="M91" s="228">
        <f t="shared" si="8"/>
        <v>3461.9</v>
      </c>
      <c r="N91" s="228">
        <f t="shared" si="9"/>
        <v>3728.2</v>
      </c>
      <c r="O91" s="228">
        <f t="shared" si="10"/>
        <v>3994.5</v>
      </c>
      <c r="P91" s="228">
        <f t="shared" si="43"/>
        <v>4260.8</v>
      </c>
      <c r="Q91" s="228">
        <f t="shared" si="44"/>
        <v>4527.0999999999995</v>
      </c>
      <c r="R91" s="114">
        <f t="shared" si="45"/>
        <v>4793.4000000000005</v>
      </c>
      <c r="S91" s="268" t="s">
        <v>359</v>
      </c>
      <c r="T91" s="262" t="s">
        <v>360</v>
      </c>
    </row>
    <row r="92" spans="1:23" ht="15.75" x14ac:dyDescent="0.25">
      <c r="A92" s="615"/>
      <c r="B92" s="130" t="s">
        <v>317</v>
      </c>
      <c r="C92" s="228">
        <f t="shared" si="0"/>
        <v>798.9</v>
      </c>
      <c r="D92" s="228">
        <f t="shared" si="1"/>
        <v>1065.2</v>
      </c>
      <c r="E92" s="228">
        <f t="shared" si="2"/>
        <v>1331.5</v>
      </c>
      <c r="F92" s="228">
        <f t="shared" si="3"/>
        <v>1597.8</v>
      </c>
      <c r="G92" s="228">
        <f t="shared" si="4"/>
        <v>1864.1</v>
      </c>
      <c r="H92" s="228">
        <f t="shared" si="15"/>
        <v>2130.4</v>
      </c>
      <c r="I92" s="228">
        <f t="shared" si="5"/>
        <v>2396.7000000000003</v>
      </c>
      <c r="J92" s="383">
        <v>2663</v>
      </c>
      <c r="K92" s="228">
        <f t="shared" si="6"/>
        <v>2929.3</v>
      </c>
      <c r="L92" s="228">
        <f t="shared" si="7"/>
        <v>3195.6</v>
      </c>
      <c r="M92" s="228">
        <f t="shared" si="8"/>
        <v>3461.9</v>
      </c>
      <c r="N92" s="228">
        <f t="shared" si="9"/>
        <v>3728.2</v>
      </c>
      <c r="O92" s="228">
        <f t="shared" si="10"/>
        <v>3994.5</v>
      </c>
      <c r="P92" s="228">
        <f t="shared" si="43"/>
        <v>4260.8</v>
      </c>
      <c r="Q92" s="228">
        <f t="shared" si="44"/>
        <v>4527.0999999999995</v>
      </c>
      <c r="R92" s="114">
        <f t="shared" si="45"/>
        <v>4793.4000000000005</v>
      </c>
      <c r="S92" s="268" t="s">
        <v>361</v>
      </c>
      <c r="T92" s="262" t="s">
        <v>362</v>
      </c>
    </row>
    <row r="93" spans="1:23" ht="31.5" x14ac:dyDescent="0.25">
      <c r="A93" s="615"/>
      <c r="B93" s="130" t="s">
        <v>346</v>
      </c>
      <c r="C93" s="228">
        <f t="shared" si="0"/>
        <v>639</v>
      </c>
      <c r="D93" s="228">
        <f t="shared" si="1"/>
        <v>852</v>
      </c>
      <c r="E93" s="228">
        <f t="shared" si="2"/>
        <v>1065</v>
      </c>
      <c r="F93" s="228">
        <f t="shared" si="3"/>
        <v>1278</v>
      </c>
      <c r="G93" s="228">
        <f t="shared" si="4"/>
        <v>1491</v>
      </c>
      <c r="H93" s="228">
        <f t="shared" si="15"/>
        <v>1704</v>
      </c>
      <c r="I93" s="228">
        <f t="shared" si="5"/>
        <v>1917</v>
      </c>
      <c r="J93" s="228">
        <v>2130</v>
      </c>
      <c r="K93" s="228">
        <f t="shared" si="6"/>
        <v>2343</v>
      </c>
      <c r="L93" s="228">
        <f t="shared" si="7"/>
        <v>2556</v>
      </c>
      <c r="M93" s="228">
        <f t="shared" si="8"/>
        <v>2769</v>
      </c>
      <c r="N93" s="228">
        <f t="shared" si="9"/>
        <v>2982</v>
      </c>
      <c r="O93" s="228">
        <f t="shared" si="10"/>
        <v>3195</v>
      </c>
      <c r="P93" s="228">
        <f t="shared" ref="P93:P99" si="46">J93*1.6</f>
        <v>3408</v>
      </c>
      <c r="Q93" s="228">
        <f t="shared" ref="Q93:Q99" si="47">J93*1.7</f>
        <v>3621</v>
      </c>
      <c r="R93" s="114">
        <f t="shared" ref="R93:R99" si="48">J93*1.8</f>
        <v>3834</v>
      </c>
      <c r="S93" s="268" t="s">
        <v>298</v>
      </c>
      <c r="T93" s="262" t="s">
        <v>358</v>
      </c>
    </row>
    <row r="94" spans="1:23" ht="31.5" x14ac:dyDescent="0.25">
      <c r="A94" s="615"/>
      <c r="B94" s="130" t="s">
        <v>188</v>
      </c>
      <c r="C94" s="228">
        <f t="shared" si="0"/>
        <v>639</v>
      </c>
      <c r="D94" s="228">
        <f t="shared" si="1"/>
        <v>852</v>
      </c>
      <c r="E94" s="228">
        <f t="shared" si="2"/>
        <v>1065</v>
      </c>
      <c r="F94" s="228">
        <f t="shared" si="3"/>
        <v>1278</v>
      </c>
      <c r="G94" s="228">
        <f t="shared" si="4"/>
        <v>1491</v>
      </c>
      <c r="H94" s="228">
        <f t="shared" si="15"/>
        <v>1704</v>
      </c>
      <c r="I94" s="228">
        <f t="shared" si="5"/>
        <v>1917</v>
      </c>
      <c r="J94" s="228">
        <v>2130</v>
      </c>
      <c r="K94" s="228">
        <f t="shared" si="6"/>
        <v>2343</v>
      </c>
      <c r="L94" s="228">
        <f t="shared" si="7"/>
        <v>2556</v>
      </c>
      <c r="M94" s="228">
        <f t="shared" si="8"/>
        <v>2769</v>
      </c>
      <c r="N94" s="228">
        <f t="shared" si="9"/>
        <v>2982</v>
      </c>
      <c r="O94" s="228">
        <f t="shared" si="10"/>
        <v>3195</v>
      </c>
      <c r="P94" s="228">
        <f t="shared" si="46"/>
        <v>3408</v>
      </c>
      <c r="Q94" s="228">
        <f t="shared" si="47"/>
        <v>3621</v>
      </c>
      <c r="R94" s="114">
        <f t="shared" si="48"/>
        <v>3834</v>
      </c>
      <c r="S94" s="268" t="s">
        <v>298</v>
      </c>
      <c r="T94" s="262" t="s">
        <v>367</v>
      </c>
    </row>
    <row r="95" spans="1:23" ht="15.75" x14ac:dyDescent="0.25">
      <c r="A95" s="615"/>
      <c r="B95" s="130" t="s">
        <v>168</v>
      </c>
      <c r="C95" s="228">
        <f t="shared" si="0"/>
        <v>798.9</v>
      </c>
      <c r="D95" s="228">
        <f t="shared" si="1"/>
        <v>1065.2</v>
      </c>
      <c r="E95" s="228">
        <f t="shared" si="2"/>
        <v>1331.5</v>
      </c>
      <c r="F95" s="228">
        <f t="shared" si="3"/>
        <v>1597.8</v>
      </c>
      <c r="G95" s="228">
        <f t="shared" si="4"/>
        <v>1864.1</v>
      </c>
      <c r="H95" s="228">
        <f t="shared" si="15"/>
        <v>2130.4</v>
      </c>
      <c r="I95" s="228">
        <f t="shared" si="5"/>
        <v>2396.7000000000003</v>
      </c>
      <c r="J95" s="228">
        <v>2663</v>
      </c>
      <c r="K95" s="228">
        <f t="shared" si="6"/>
        <v>2929.3</v>
      </c>
      <c r="L95" s="228">
        <f t="shared" si="7"/>
        <v>3195.6</v>
      </c>
      <c r="M95" s="228">
        <f t="shared" si="8"/>
        <v>3461.9</v>
      </c>
      <c r="N95" s="228">
        <f t="shared" si="9"/>
        <v>3728.2</v>
      </c>
      <c r="O95" s="228">
        <f t="shared" si="10"/>
        <v>3994.5</v>
      </c>
      <c r="P95" s="228">
        <f t="shared" si="46"/>
        <v>4260.8</v>
      </c>
      <c r="Q95" s="228">
        <f t="shared" si="47"/>
        <v>4527.0999999999995</v>
      </c>
      <c r="R95" s="114">
        <f t="shared" si="48"/>
        <v>4793.4000000000005</v>
      </c>
      <c r="S95" s="268" t="s">
        <v>371</v>
      </c>
      <c r="T95" s="262" t="s">
        <v>372</v>
      </c>
    </row>
    <row r="96" spans="1:23" ht="15.75" x14ac:dyDescent="0.25">
      <c r="A96" s="615"/>
      <c r="B96" s="130" t="s">
        <v>189</v>
      </c>
      <c r="C96" s="228">
        <f t="shared" si="0"/>
        <v>798.9</v>
      </c>
      <c r="D96" s="228">
        <f t="shared" si="1"/>
        <v>1065.2</v>
      </c>
      <c r="E96" s="228">
        <f t="shared" si="2"/>
        <v>1331.5</v>
      </c>
      <c r="F96" s="228">
        <f t="shared" si="3"/>
        <v>1597.8</v>
      </c>
      <c r="G96" s="228">
        <f t="shared" si="4"/>
        <v>1864.1</v>
      </c>
      <c r="H96" s="228">
        <f t="shared" si="15"/>
        <v>2130.4</v>
      </c>
      <c r="I96" s="228">
        <f t="shared" si="5"/>
        <v>2396.7000000000003</v>
      </c>
      <c r="J96" s="228">
        <v>2663</v>
      </c>
      <c r="K96" s="228">
        <f t="shared" si="6"/>
        <v>2929.3</v>
      </c>
      <c r="L96" s="228">
        <f t="shared" si="7"/>
        <v>3195.6</v>
      </c>
      <c r="M96" s="228">
        <f t="shared" si="8"/>
        <v>3461.9</v>
      </c>
      <c r="N96" s="228">
        <f t="shared" si="9"/>
        <v>3728.2</v>
      </c>
      <c r="O96" s="228">
        <f t="shared" si="10"/>
        <v>3994.5</v>
      </c>
      <c r="P96" s="228">
        <f t="shared" si="46"/>
        <v>4260.8</v>
      </c>
      <c r="Q96" s="228">
        <f t="shared" si="47"/>
        <v>4527.0999999999995</v>
      </c>
      <c r="R96" s="114">
        <f t="shared" si="48"/>
        <v>4793.4000000000005</v>
      </c>
      <c r="S96" s="268" t="s">
        <v>352</v>
      </c>
      <c r="T96" s="262" t="s">
        <v>353</v>
      </c>
    </row>
    <row r="97" spans="1:20" ht="30.75" x14ac:dyDescent="0.25">
      <c r="A97" s="615"/>
      <c r="B97" s="130" t="s">
        <v>347</v>
      </c>
      <c r="C97" s="228">
        <f t="shared" si="0"/>
        <v>639</v>
      </c>
      <c r="D97" s="228">
        <f t="shared" si="1"/>
        <v>852</v>
      </c>
      <c r="E97" s="228">
        <f t="shared" si="2"/>
        <v>1065</v>
      </c>
      <c r="F97" s="228">
        <f t="shared" si="3"/>
        <v>1278</v>
      </c>
      <c r="G97" s="228">
        <f t="shared" si="4"/>
        <v>1491</v>
      </c>
      <c r="H97" s="228">
        <f t="shared" si="15"/>
        <v>1704</v>
      </c>
      <c r="I97" s="228">
        <f t="shared" si="5"/>
        <v>1917</v>
      </c>
      <c r="J97" s="228">
        <v>2130</v>
      </c>
      <c r="K97" s="228">
        <f t="shared" si="6"/>
        <v>2343</v>
      </c>
      <c r="L97" s="228">
        <f t="shared" si="7"/>
        <v>2556</v>
      </c>
      <c r="M97" s="228">
        <f t="shared" si="8"/>
        <v>2769</v>
      </c>
      <c r="N97" s="228">
        <f t="shared" si="9"/>
        <v>2982</v>
      </c>
      <c r="O97" s="228">
        <f t="shared" si="10"/>
        <v>3195</v>
      </c>
      <c r="P97" s="228">
        <f t="shared" si="46"/>
        <v>3408</v>
      </c>
      <c r="Q97" s="228">
        <f t="shared" si="47"/>
        <v>3621</v>
      </c>
      <c r="R97" s="114">
        <f t="shared" si="48"/>
        <v>3834</v>
      </c>
      <c r="S97" s="268" t="s">
        <v>298</v>
      </c>
      <c r="T97" s="262" t="s">
        <v>373</v>
      </c>
    </row>
    <row r="98" spans="1:20" ht="16.5" thickBot="1" x14ac:dyDescent="0.3">
      <c r="A98" s="616"/>
      <c r="B98" s="137" t="s">
        <v>348</v>
      </c>
      <c r="C98" s="133">
        <f t="shared" si="0"/>
        <v>798.9</v>
      </c>
      <c r="D98" s="133">
        <f t="shared" si="1"/>
        <v>1065.2</v>
      </c>
      <c r="E98" s="133">
        <f t="shared" si="2"/>
        <v>1331.5</v>
      </c>
      <c r="F98" s="133">
        <f t="shared" si="3"/>
        <v>1597.8</v>
      </c>
      <c r="G98" s="133">
        <f t="shared" si="4"/>
        <v>1864.1</v>
      </c>
      <c r="H98" s="133">
        <f t="shared" si="15"/>
        <v>2130.4</v>
      </c>
      <c r="I98" s="133">
        <f t="shared" si="5"/>
        <v>2396.7000000000003</v>
      </c>
      <c r="J98" s="133">
        <v>2663</v>
      </c>
      <c r="K98" s="133">
        <f t="shared" si="6"/>
        <v>2929.3</v>
      </c>
      <c r="L98" s="133">
        <f t="shared" si="7"/>
        <v>3195.6</v>
      </c>
      <c r="M98" s="133">
        <f t="shared" si="8"/>
        <v>3461.9</v>
      </c>
      <c r="N98" s="133">
        <f t="shared" si="9"/>
        <v>3728.2</v>
      </c>
      <c r="O98" s="133">
        <f t="shared" si="10"/>
        <v>3994.5</v>
      </c>
      <c r="P98" s="133">
        <f t="shared" si="46"/>
        <v>4260.8</v>
      </c>
      <c r="Q98" s="133">
        <f t="shared" si="47"/>
        <v>4527.0999999999995</v>
      </c>
      <c r="R98" s="134">
        <f t="shared" si="48"/>
        <v>4793.4000000000005</v>
      </c>
      <c r="S98" s="269" t="s">
        <v>357</v>
      </c>
      <c r="T98" s="263" t="s">
        <v>358</v>
      </c>
    </row>
    <row r="99" spans="1:20" ht="16.5" thickBot="1" x14ac:dyDescent="0.3">
      <c r="A99" s="606">
        <v>6</v>
      </c>
      <c r="B99" s="159" t="s">
        <v>322</v>
      </c>
      <c r="C99" s="126">
        <f t="shared" si="0"/>
        <v>1095.3</v>
      </c>
      <c r="D99" s="126">
        <f t="shared" si="1"/>
        <v>1460.4</v>
      </c>
      <c r="E99" s="126">
        <f t="shared" si="2"/>
        <v>1825.5</v>
      </c>
      <c r="F99" s="126">
        <f t="shared" si="3"/>
        <v>2190.6</v>
      </c>
      <c r="G99" s="126">
        <f t="shared" si="4"/>
        <v>2555.6999999999998</v>
      </c>
      <c r="H99" s="126">
        <f t="shared" si="15"/>
        <v>2920.8</v>
      </c>
      <c r="I99" s="126">
        <f t="shared" si="5"/>
        <v>3285.9</v>
      </c>
      <c r="J99" s="126">
        <v>3651</v>
      </c>
      <c r="K99" s="126">
        <f t="shared" si="6"/>
        <v>4016.1000000000004</v>
      </c>
      <c r="L99" s="126">
        <f t="shared" si="7"/>
        <v>4381.2</v>
      </c>
      <c r="M99" s="126">
        <f t="shared" si="8"/>
        <v>4746.3</v>
      </c>
      <c r="N99" s="126">
        <f t="shared" si="9"/>
        <v>5111.3999999999996</v>
      </c>
      <c r="O99" s="126">
        <f t="shared" si="10"/>
        <v>5476.5</v>
      </c>
      <c r="P99" s="126">
        <f t="shared" si="46"/>
        <v>5841.6</v>
      </c>
      <c r="Q99" s="126">
        <f t="shared" si="47"/>
        <v>6206.7</v>
      </c>
      <c r="R99" s="127">
        <f t="shared" si="48"/>
        <v>6571.8</v>
      </c>
      <c r="S99" s="267" t="s">
        <v>366</v>
      </c>
      <c r="T99" s="261" t="s">
        <v>367</v>
      </c>
    </row>
    <row r="100" spans="1:20" ht="16.5" thickBot="1" x14ac:dyDescent="0.3">
      <c r="A100" s="623"/>
      <c r="B100" s="130" t="s">
        <v>190</v>
      </c>
      <c r="C100" s="228">
        <f t="shared" si="0"/>
        <v>1095.3</v>
      </c>
      <c r="D100" s="228">
        <f t="shared" si="1"/>
        <v>1460.4</v>
      </c>
      <c r="E100" s="228">
        <f t="shared" si="2"/>
        <v>1825.5</v>
      </c>
      <c r="F100" s="228">
        <f t="shared" si="3"/>
        <v>2190.6</v>
      </c>
      <c r="G100" s="228">
        <f t="shared" si="4"/>
        <v>2555.6999999999998</v>
      </c>
      <c r="H100" s="228">
        <f t="shared" si="15"/>
        <v>2920.8</v>
      </c>
      <c r="I100" s="228">
        <f t="shared" si="5"/>
        <v>3285.9</v>
      </c>
      <c r="J100" s="126">
        <v>3651</v>
      </c>
      <c r="K100" s="228">
        <f t="shared" si="6"/>
        <v>4016.1000000000004</v>
      </c>
      <c r="L100" s="228">
        <f t="shared" si="7"/>
        <v>4381.2</v>
      </c>
      <c r="M100" s="228">
        <f t="shared" si="8"/>
        <v>4746.3</v>
      </c>
      <c r="N100" s="228">
        <f t="shared" si="9"/>
        <v>5111.3999999999996</v>
      </c>
      <c r="O100" s="228">
        <f t="shared" si="10"/>
        <v>5476.5</v>
      </c>
      <c r="P100" s="228">
        <f t="shared" ref="P100:P112" si="49">J100*1.6</f>
        <v>5841.6</v>
      </c>
      <c r="Q100" s="228">
        <f t="shared" ref="Q100:Q112" si="50">J100*1.7</f>
        <v>6206.7</v>
      </c>
      <c r="R100" s="114">
        <f t="shared" ref="R100:R112" si="51">J100*1.8</f>
        <v>6571.8</v>
      </c>
      <c r="S100" s="268" t="s">
        <v>363</v>
      </c>
      <c r="T100" s="262" t="s">
        <v>364</v>
      </c>
    </row>
    <row r="101" spans="1:20" ht="16.5" thickBot="1" x14ac:dyDescent="0.3">
      <c r="A101" s="623"/>
      <c r="B101" s="130" t="s">
        <v>170</v>
      </c>
      <c r="C101" s="228">
        <f t="shared" si="0"/>
        <v>1095.3</v>
      </c>
      <c r="D101" s="228">
        <f t="shared" si="1"/>
        <v>1460.4</v>
      </c>
      <c r="E101" s="228">
        <f t="shared" si="2"/>
        <v>1825.5</v>
      </c>
      <c r="F101" s="228">
        <f t="shared" si="3"/>
        <v>2190.6</v>
      </c>
      <c r="G101" s="228">
        <f t="shared" si="4"/>
        <v>2555.6999999999998</v>
      </c>
      <c r="H101" s="228">
        <f t="shared" si="15"/>
        <v>2920.8</v>
      </c>
      <c r="I101" s="228">
        <f t="shared" si="5"/>
        <v>3285.9</v>
      </c>
      <c r="J101" s="126">
        <v>3651</v>
      </c>
      <c r="K101" s="228">
        <f t="shared" si="6"/>
        <v>4016.1000000000004</v>
      </c>
      <c r="L101" s="228">
        <f t="shared" si="7"/>
        <v>4381.2</v>
      </c>
      <c r="M101" s="228">
        <f t="shared" si="8"/>
        <v>4746.3</v>
      </c>
      <c r="N101" s="228">
        <f t="shared" si="9"/>
        <v>5111.3999999999996</v>
      </c>
      <c r="O101" s="228">
        <f t="shared" si="10"/>
        <v>5476.5</v>
      </c>
      <c r="P101" s="228">
        <f t="shared" si="49"/>
        <v>5841.6</v>
      </c>
      <c r="Q101" s="228">
        <f t="shared" si="50"/>
        <v>6206.7</v>
      </c>
      <c r="R101" s="114">
        <f t="shared" si="51"/>
        <v>6571.8</v>
      </c>
      <c r="S101" s="268" t="s">
        <v>363</v>
      </c>
      <c r="T101" s="262" t="s">
        <v>364</v>
      </c>
    </row>
    <row r="102" spans="1:20" ht="16.5" thickBot="1" x14ac:dyDescent="0.3">
      <c r="A102" s="623"/>
      <c r="B102" s="130" t="s">
        <v>323</v>
      </c>
      <c r="C102" s="228">
        <f t="shared" si="0"/>
        <v>1095.3</v>
      </c>
      <c r="D102" s="228">
        <f t="shared" si="1"/>
        <v>1460.4</v>
      </c>
      <c r="E102" s="228">
        <f t="shared" si="2"/>
        <v>1825.5</v>
      </c>
      <c r="F102" s="228">
        <f t="shared" si="3"/>
        <v>2190.6</v>
      </c>
      <c r="G102" s="228">
        <f t="shared" si="4"/>
        <v>2555.6999999999998</v>
      </c>
      <c r="H102" s="228">
        <f t="shared" si="15"/>
        <v>2920.8</v>
      </c>
      <c r="I102" s="228">
        <f t="shared" si="5"/>
        <v>3285.9</v>
      </c>
      <c r="J102" s="126">
        <v>3651</v>
      </c>
      <c r="K102" s="228">
        <f t="shared" si="6"/>
        <v>4016.1000000000004</v>
      </c>
      <c r="L102" s="228">
        <f t="shared" si="7"/>
        <v>4381.2</v>
      </c>
      <c r="M102" s="228">
        <f t="shared" si="8"/>
        <v>4746.3</v>
      </c>
      <c r="N102" s="228">
        <f t="shared" si="9"/>
        <v>5111.3999999999996</v>
      </c>
      <c r="O102" s="228">
        <f t="shared" si="10"/>
        <v>5476.5</v>
      </c>
      <c r="P102" s="228">
        <f t="shared" si="49"/>
        <v>5841.6</v>
      </c>
      <c r="Q102" s="228">
        <f t="shared" si="50"/>
        <v>6206.7</v>
      </c>
      <c r="R102" s="114">
        <f t="shared" si="51"/>
        <v>6571.8</v>
      </c>
      <c r="S102" s="268" t="s">
        <v>352</v>
      </c>
      <c r="T102" s="262" t="s">
        <v>353</v>
      </c>
    </row>
    <row r="103" spans="1:20" ht="16.5" thickBot="1" x14ac:dyDescent="0.3">
      <c r="A103" s="623"/>
      <c r="B103" s="163" t="s">
        <v>349</v>
      </c>
      <c r="C103" s="228">
        <f t="shared" si="0"/>
        <v>1095.3</v>
      </c>
      <c r="D103" s="228">
        <f t="shared" si="1"/>
        <v>1460.4</v>
      </c>
      <c r="E103" s="228">
        <f t="shared" si="2"/>
        <v>1825.5</v>
      </c>
      <c r="F103" s="228">
        <f t="shared" si="3"/>
        <v>2190.6</v>
      </c>
      <c r="G103" s="228">
        <f t="shared" si="4"/>
        <v>2555.6999999999998</v>
      </c>
      <c r="H103" s="228">
        <f t="shared" si="15"/>
        <v>2920.8</v>
      </c>
      <c r="I103" s="228">
        <f t="shared" si="5"/>
        <v>3285.9</v>
      </c>
      <c r="J103" s="126">
        <v>3651</v>
      </c>
      <c r="K103" s="228">
        <f t="shared" si="6"/>
        <v>4016.1000000000004</v>
      </c>
      <c r="L103" s="228">
        <f t="shared" si="7"/>
        <v>4381.2</v>
      </c>
      <c r="M103" s="228">
        <f t="shared" si="8"/>
        <v>4746.3</v>
      </c>
      <c r="N103" s="228">
        <f t="shared" si="9"/>
        <v>5111.3999999999996</v>
      </c>
      <c r="O103" s="228">
        <f t="shared" si="10"/>
        <v>5476.5</v>
      </c>
      <c r="P103" s="228">
        <f t="shared" si="49"/>
        <v>5841.6</v>
      </c>
      <c r="Q103" s="228">
        <f t="shared" si="50"/>
        <v>6206.7</v>
      </c>
      <c r="R103" s="114">
        <f t="shared" si="51"/>
        <v>6571.8</v>
      </c>
      <c r="S103" s="268" t="s">
        <v>366</v>
      </c>
      <c r="T103" s="262" t="s">
        <v>367</v>
      </c>
    </row>
    <row r="104" spans="1:20" ht="15.75" x14ac:dyDescent="0.25">
      <c r="A104" s="623"/>
      <c r="B104" s="130" t="s">
        <v>191</v>
      </c>
      <c r="C104" s="228">
        <f t="shared" si="0"/>
        <v>1095.3</v>
      </c>
      <c r="D104" s="228">
        <f t="shared" si="1"/>
        <v>1460.4</v>
      </c>
      <c r="E104" s="228">
        <f t="shared" si="2"/>
        <v>1825.5</v>
      </c>
      <c r="F104" s="228">
        <f t="shared" si="3"/>
        <v>2190.6</v>
      </c>
      <c r="G104" s="228">
        <f t="shared" si="4"/>
        <v>2555.6999999999998</v>
      </c>
      <c r="H104" s="228">
        <f t="shared" si="15"/>
        <v>2920.8</v>
      </c>
      <c r="I104" s="228">
        <f t="shared" si="5"/>
        <v>3285.9</v>
      </c>
      <c r="J104" s="126">
        <v>3651</v>
      </c>
      <c r="K104" s="228">
        <f t="shared" si="6"/>
        <v>4016.1000000000004</v>
      </c>
      <c r="L104" s="228">
        <f t="shared" si="7"/>
        <v>4381.2</v>
      </c>
      <c r="M104" s="228">
        <f t="shared" si="8"/>
        <v>4746.3</v>
      </c>
      <c r="N104" s="228">
        <f t="shared" si="9"/>
        <v>5111.3999999999996</v>
      </c>
      <c r="O104" s="228">
        <f t="shared" si="10"/>
        <v>5476.5</v>
      </c>
      <c r="P104" s="228">
        <f t="shared" si="49"/>
        <v>5841.6</v>
      </c>
      <c r="Q104" s="228">
        <f t="shared" si="50"/>
        <v>6206.7</v>
      </c>
      <c r="R104" s="114">
        <f t="shared" si="51"/>
        <v>6571.8</v>
      </c>
      <c r="S104" s="268" t="s">
        <v>352</v>
      </c>
      <c r="T104" s="262" t="s">
        <v>353</v>
      </c>
    </row>
    <row r="105" spans="1:20" ht="32.25" thickBot="1" x14ac:dyDescent="0.3">
      <c r="A105" s="607"/>
      <c r="B105" s="137" t="s">
        <v>401</v>
      </c>
      <c r="C105" s="133">
        <f t="shared" si="0"/>
        <v>876.3</v>
      </c>
      <c r="D105" s="133">
        <f t="shared" si="1"/>
        <v>1168.4000000000001</v>
      </c>
      <c r="E105" s="133">
        <f t="shared" si="2"/>
        <v>1460.5</v>
      </c>
      <c r="F105" s="133">
        <f t="shared" si="3"/>
        <v>1752.6</v>
      </c>
      <c r="G105" s="133">
        <f t="shared" si="4"/>
        <v>2044.6999999999998</v>
      </c>
      <c r="H105" s="133">
        <f t="shared" si="15"/>
        <v>2336.8000000000002</v>
      </c>
      <c r="I105" s="133">
        <f t="shared" si="5"/>
        <v>2628.9</v>
      </c>
      <c r="J105" s="133">
        <v>2921</v>
      </c>
      <c r="K105" s="133">
        <f t="shared" si="6"/>
        <v>3213.1000000000004</v>
      </c>
      <c r="L105" s="133">
        <f t="shared" si="7"/>
        <v>3505.2</v>
      </c>
      <c r="M105" s="133">
        <f t="shared" si="8"/>
        <v>3797.3</v>
      </c>
      <c r="N105" s="133">
        <f t="shared" si="9"/>
        <v>4089.3999999999996</v>
      </c>
      <c r="O105" s="133">
        <f t="shared" si="10"/>
        <v>4381.5</v>
      </c>
      <c r="P105" s="133">
        <f t="shared" si="49"/>
        <v>4673.6000000000004</v>
      </c>
      <c r="Q105" s="133">
        <f t="shared" si="50"/>
        <v>4965.7</v>
      </c>
      <c r="R105" s="134">
        <f t="shared" si="51"/>
        <v>5257.8</v>
      </c>
      <c r="S105" s="269" t="s">
        <v>80</v>
      </c>
      <c r="T105" s="263" t="s">
        <v>353</v>
      </c>
    </row>
    <row r="106" spans="1:20" ht="31.5" x14ac:dyDescent="0.25">
      <c r="A106" s="619">
        <v>7</v>
      </c>
      <c r="B106" s="159" t="s">
        <v>192</v>
      </c>
      <c r="C106" s="126">
        <f t="shared" si="0"/>
        <v>1131.8999999999999</v>
      </c>
      <c r="D106" s="126">
        <f t="shared" si="1"/>
        <v>1509.2</v>
      </c>
      <c r="E106" s="126">
        <f t="shared" si="2"/>
        <v>1886.5</v>
      </c>
      <c r="F106" s="126">
        <f t="shared" si="3"/>
        <v>2263.7999999999997</v>
      </c>
      <c r="G106" s="126">
        <f t="shared" si="4"/>
        <v>2641.1</v>
      </c>
      <c r="H106" s="126">
        <f t="shared" si="15"/>
        <v>3018.4</v>
      </c>
      <c r="I106" s="126">
        <f t="shared" si="5"/>
        <v>3395.7000000000003</v>
      </c>
      <c r="J106" s="126">
        <v>3773</v>
      </c>
      <c r="K106" s="126">
        <f t="shared" si="6"/>
        <v>4150.3</v>
      </c>
      <c r="L106" s="126">
        <f t="shared" si="7"/>
        <v>4527.5999999999995</v>
      </c>
      <c r="M106" s="126">
        <f t="shared" si="8"/>
        <v>4904.9000000000005</v>
      </c>
      <c r="N106" s="126">
        <f t="shared" si="9"/>
        <v>5282.2</v>
      </c>
      <c r="O106" s="126">
        <f t="shared" si="10"/>
        <v>5659.5</v>
      </c>
      <c r="P106" s="126">
        <f t="shared" si="49"/>
        <v>6036.8</v>
      </c>
      <c r="Q106" s="126">
        <f t="shared" si="50"/>
        <v>6414.0999999999995</v>
      </c>
      <c r="R106" s="127">
        <f t="shared" si="51"/>
        <v>6791.4000000000005</v>
      </c>
      <c r="S106" s="267" t="s">
        <v>298</v>
      </c>
      <c r="T106" s="261" t="s">
        <v>356</v>
      </c>
    </row>
    <row r="107" spans="1:20" ht="31.5" x14ac:dyDescent="0.25">
      <c r="A107" s="620"/>
      <c r="B107" s="163" t="s">
        <v>193</v>
      </c>
      <c r="C107" s="228">
        <f t="shared" si="0"/>
        <v>1131.8999999999999</v>
      </c>
      <c r="D107" s="228">
        <f t="shared" si="1"/>
        <v>1509.2</v>
      </c>
      <c r="E107" s="228">
        <f t="shared" si="2"/>
        <v>1886.5</v>
      </c>
      <c r="F107" s="228">
        <f t="shared" si="3"/>
        <v>2263.7999999999997</v>
      </c>
      <c r="G107" s="228">
        <f t="shared" si="4"/>
        <v>2641.1</v>
      </c>
      <c r="H107" s="228">
        <f t="shared" si="15"/>
        <v>3018.4</v>
      </c>
      <c r="I107" s="228">
        <f t="shared" si="5"/>
        <v>3395.7000000000003</v>
      </c>
      <c r="J107" s="228">
        <v>3773</v>
      </c>
      <c r="K107" s="228">
        <f t="shared" si="6"/>
        <v>4150.3</v>
      </c>
      <c r="L107" s="228">
        <f t="shared" si="7"/>
        <v>4527.5999999999995</v>
      </c>
      <c r="M107" s="228">
        <f t="shared" si="8"/>
        <v>4904.9000000000005</v>
      </c>
      <c r="N107" s="228">
        <f t="shared" si="9"/>
        <v>5282.2</v>
      </c>
      <c r="O107" s="228">
        <f t="shared" si="10"/>
        <v>5659.5</v>
      </c>
      <c r="P107" s="228">
        <f t="shared" si="49"/>
        <v>6036.8</v>
      </c>
      <c r="Q107" s="228">
        <f t="shared" si="50"/>
        <v>6414.0999999999995</v>
      </c>
      <c r="R107" s="114">
        <f t="shared" si="51"/>
        <v>6791.4000000000005</v>
      </c>
      <c r="S107" s="268" t="s">
        <v>298</v>
      </c>
      <c r="T107" s="262" t="s">
        <v>374</v>
      </c>
    </row>
    <row r="108" spans="1:20" ht="15.75" x14ac:dyDescent="0.25">
      <c r="A108" s="620"/>
      <c r="B108" s="163" t="s">
        <v>174</v>
      </c>
      <c r="C108" s="228">
        <f t="shared" si="0"/>
        <v>1414.8</v>
      </c>
      <c r="D108" s="228">
        <f t="shared" si="1"/>
        <v>1886.4</v>
      </c>
      <c r="E108" s="228">
        <f t="shared" si="2"/>
        <v>2358</v>
      </c>
      <c r="F108" s="228">
        <f t="shared" si="3"/>
        <v>2829.6</v>
      </c>
      <c r="G108" s="228">
        <f t="shared" si="4"/>
        <v>3301.2</v>
      </c>
      <c r="H108" s="228">
        <f t="shared" si="15"/>
        <v>3772.8</v>
      </c>
      <c r="I108" s="228">
        <f>J108*0.9</f>
        <v>4244.4000000000005</v>
      </c>
      <c r="J108" s="228">
        <v>4716</v>
      </c>
      <c r="K108" s="228">
        <f t="shared" si="6"/>
        <v>5187.6000000000004</v>
      </c>
      <c r="L108" s="228">
        <f t="shared" si="7"/>
        <v>5659.2</v>
      </c>
      <c r="M108" s="228">
        <f t="shared" si="8"/>
        <v>6130.8</v>
      </c>
      <c r="N108" s="228">
        <f t="shared" si="9"/>
        <v>6602.4</v>
      </c>
      <c r="O108" s="228">
        <f t="shared" si="10"/>
        <v>7074</v>
      </c>
      <c r="P108" s="228">
        <f t="shared" si="49"/>
        <v>7545.6</v>
      </c>
      <c r="Q108" s="228">
        <f t="shared" si="50"/>
        <v>8017.2</v>
      </c>
      <c r="R108" s="114">
        <f t="shared" si="51"/>
        <v>8488.8000000000011</v>
      </c>
      <c r="S108" s="268" t="s">
        <v>355</v>
      </c>
      <c r="T108" s="262" t="s">
        <v>356</v>
      </c>
    </row>
    <row r="109" spans="1:20" ht="31.5" x14ac:dyDescent="0.25">
      <c r="A109" s="620"/>
      <c r="B109" s="163" t="s">
        <v>350</v>
      </c>
      <c r="C109" s="228">
        <f>J109*0.3</f>
        <v>1131.8999999999999</v>
      </c>
      <c r="D109" s="228">
        <f>J109*0.4</f>
        <v>1509.2</v>
      </c>
      <c r="E109" s="228">
        <f>J109*0.5</f>
        <v>1886.5</v>
      </c>
      <c r="F109" s="228">
        <f>J109*0.6</f>
        <v>2263.7999999999997</v>
      </c>
      <c r="G109" s="228">
        <f>J109*0.7</f>
        <v>2641.1</v>
      </c>
      <c r="H109" s="228">
        <f>J109*0.8</f>
        <v>3018.4</v>
      </c>
      <c r="I109" s="228">
        <f>J109*0.9</f>
        <v>3395.7000000000003</v>
      </c>
      <c r="J109" s="228">
        <v>3773</v>
      </c>
      <c r="K109" s="228">
        <f>J109*1.1</f>
        <v>4150.3</v>
      </c>
      <c r="L109" s="228">
        <f>J109*1.2</f>
        <v>4527.5999999999995</v>
      </c>
      <c r="M109" s="228">
        <f>J109*1.3</f>
        <v>4904.9000000000005</v>
      </c>
      <c r="N109" s="228">
        <f>J109*1.4</f>
        <v>5282.2</v>
      </c>
      <c r="O109" s="228">
        <f>J109*1.5</f>
        <v>5659.5</v>
      </c>
      <c r="P109" s="228">
        <f t="shared" si="49"/>
        <v>6036.8</v>
      </c>
      <c r="Q109" s="228">
        <f t="shared" si="50"/>
        <v>6414.0999999999995</v>
      </c>
      <c r="R109" s="114">
        <f t="shared" si="51"/>
        <v>6791.4000000000005</v>
      </c>
      <c r="S109" s="268" t="s">
        <v>80</v>
      </c>
      <c r="T109" s="262" t="s">
        <v>367</v>
      </c>
    </row>
    <row r="110" spans="1:20" ht="32.25" thickBot="1" x14ac:dyDescent="0.3">
      <c r="A110" s="621"/>
      <c r="B110" s="165" t="s">
        <v>351</v>
      </c>
      <c r="C110" s="133">
        <f>J110*0.3</f>
        <v>1131.8999999999999</v>
      </c>
      <c r="D110" s="133">
        <f>J110*0.4</f>
        <v>1509.2</v>
      </c>
      <c r="E110" s="133">
        <f>J110*0.5</f>
        <v>1886.5</v>
      </c>
      <c r="F110" s="133">
        <f>J110*0.6</f>
        <v>2263.7999999999997</v>
      </c>
      <c r="G110" s="133">
        <f>J110*0.7</f>
        <v>2641.1</v>
      </c>
      <c r="H110" s="133">
        <f>J110*0.8</f>
        <v>3018.4</v>
      </c>
      <c r="I110" s="133">
        <f>J110*0.9</f>
        <v>3395.7000000000003</v>
      </c>
      <c r="J110" s="133">
        <v>3773</v>
      </c>
      <c r="K110" s="133">
        <f>J110*1.1</f>
        <v>4150.3</v>
      </c>
      <c r="L110" s="133">
        <f>J110*1.2</f>
        <v>4527.5999999999995</v>
      </c>
      <c r="M110" s="133">
        <f>J110*1.3</f>
        <v>4904.9000000000005</v>
      </c>
      <c r="N110" s="133">
        <f>J110*1.4</f>
        <v>5282.2</v>
      </c>
      <c r="O110" s="133">
        <f>J110*1.5</f>
        <v>5659.5</v>
      </c>
      <c r="P110" s="133">
        <f t="shared" si="49"/>
        <v>6036.8</v>
      </c>
      <c r="Q110" s="133">
        <f t="shared" si="50"/>
        <v>6414.0999999999995</v>
      </c>
      <c r="R110" s="134">
        <f t="shared" si="51"/>
        <v>6791.4000000000005</v>
      </c>
      <c r="S110" s="269" t="s">
        <v>298</v>
      </c>
      <c r="T110" s="263" t="s">
        <v>367</v>
      </c>
    </row>
    <row r="111" spans="1:20" ht="15.75" customHeight="1" x14ac:dyDescent="0.25">
      <c r="A111" s="606">
        <v>8</v>
      </c>
      <c r="B111" s="159" t="s">
        <v>195</v>
      </c>
      <c r="C111" s="126">
        <f>J111*0.3</f>
        <v>1460.7</v>
      </c>
      <c r="D111" s="126">
        <f>J111*0.4</f>
        <v>1947.6000000000001</v>
      </c>
      <c r="E111" s="126">
        <f>J111*0.5</f>
        <v>2434.5</v>
      </c>
      <c r="F111" s="126">
        <f>J111*0.6</f>
        <v>2921.4</v>
      </c>
      <c r="G111" s="126">
        <f>J111*0.7</f>
        <v>3408.2999999999997</v>
      </c>
      <c r="H111" s="126">
        <f>J111*0.8</f>
        <v>3895.2000000000003</v>
      </c>
      <c r="I111" s="126">
        <f>J111*0.9</f>
        <v>4382.1000000000004</v>
      </c>
      <c r="J111" s="126">
        <v>4869</v>
      </c>
      <c r="K111" s="126">
        <f>J111*1.1</f>
        <v>5355.9000000000005</v>
      </c>
      <c r="L111" s="126">
        <f>J111*1.2</f>
        <v>5842.8</v>
      </c>
      <c r="M111" s="126">
        <f>J111*1.3</f>
        <v>6329.7</v>
      </c>
      <c r="N111" s="126">
        <f>J111*1.4</f>
        <v>6816.5999999999995</v>
      </c>
      <c r="O111" s="126">
        <f>J111*1.5</f>
        <v>7303.5</v>
      </c>
      <c r="P111" s="126">
        <f t="shared" si="49"/>
        <v>7790.4000000000005</v>
      </c>
      <c r="Q111" s="126">
        <f t="shared" si="50"/>
        <v>8277.2999999999993</v>
      </c>
      <c r="R111" s="127">
        <f t="shared" si="51"/>
        <v>8764.2000000000007</v>
      </c>
      <c r="S111" s="267" t="s">
        <v>298</v>
      </c>
      <c r="T111" s="261" t="s">
        <v>356</v>
      </c>
    </row>
    <row r="112" spans="1:20" ht="32.25" thickBot="1" x14ac:dyDescent="0.3">
      <c r="A112" s="607"/>
      <c r="B112" s="165" t="s">
        <v>327</v>
      </c>
      <c r="C112" s="133">
        <f>J112*0.3</f>
        <v>1460.7</v>
      </c>
      <c r="D112" s="133">
        <f>J112*0.4</f>
        <v>1947.6000000000001</v>
      </c>
      <c r="E112" s="133">
        <f>J112*0.5</f>
        <v>2434.5</v>
      </c>
      <c r="F112" s="133">
        <f>J112*0.6</f>
        <v>2921.4</v>
      </c>
      <c r="G112" s="133">
        <f>J112*0.7</f>
        <v>3408.2999999999997</v>
      </c>
      <c r="H112" s="133">
        <f>J112*0.8</f>
        <v>3895.2000000000003</v>
      </c>
      <c r="I112" s="133">
        <f>J112*0.9</f>
        <v>4382.1000000000004</v>
      </c>
      <c r="J112" s="133">
        <v>4869</v>
      </c>
      <c r="K112" s="133">
        <f>J112*1.1</f>
        <v>5355.9000000000005</v>
      </c>
      <c r="L112" s="133">
        <f>J112*1.2</f>
        <v>5842.8</v>
      </c>
      <c r="M112" s="133">
        <f>J112*1.3</f>
        <v>6329.7</v>
      </c>
      <c r="N112" s="133">
        <f>J112*1.4</f>
        <v>6816.5999999999995</v>
      </c>
      <c r="O112" s="133">
        <f>J112*1.5</f>
        <v>7303.5</v>
      </c>
      <c r="P112" s="133">
        <f t="shared" si="49"/>
        <v>7790.4000000000005</v>
      </c>
      <c r="Q112" s="133">
        <f t="shared" si="50"/>
        <v>8277.2999999999993</v>
      </c>
      <c r="R112" s="134">
        <f t="shared" si="51"/>
        <v>8764.2000000000007</v>
      </c>
      <c r="S112" s="269" t="s">
        <v>80</v>
      </c>
      <c r="T112" s="263" t="s">
        <v>367</v>
      </c>
    </row>
    <row r="113" spans="1:20" ht="15.75" x14ac:dyDescent="0.25">
      <c r="A113" s="366"/>
      <c r="B113" s="378"/>
      <c r="C113" s="367"/>
      <c r="D113" s="367"/>
      <c r="E113" s="367"/>
      <c r="F113" s="367"/>
      <c r="G113" s="367"/>
      <c r="H113" s="367"/>
      <c r="I113" s="367"/>
      <c r="J113" s="367"/>
      <c r="K113" s="367"/>
      <c r="L113" s="367"/>
      <c r="M113" s="367"/>
      <c r="N113" s="367"/>
      <c r="O113" s="367"/>
      <c r="P113" s="367"/>
      <c r="Q113" s="367"/>
      <c r="R113" s="367"/>
      <c r="S113" s="379"/>
      <c r="T113" s="379"/>
    </row>
    <row r="114" spans="1:20" x14ac:dyDescent="0.25">
      <c r="A114" s="30" t="s">
        <v>434</v>
      </c>
      <c r="B114" s="41"/>
      <c r="D114" s="367"/>
      <c r="E114" s="367"/>
      <c r="F114" s="367"/>
      <c r="G114" s="367"/>
      <c r="H114" s="367"/>
      <c r="I114" s="367"/>
      <c r="J114" s="367"/>
      <c r="K114" s="367"/>
      <c r="L114" s="367"/>
      <c r="M114" s="367"/>
      <c r="N114" s="367"/>
      <c r="O114" s="367"/>
      <c r="P114" s="367"/>
      <c r="Q114" s="367"/>
      <c r="R114" s="367"/>
      <c r="S114" s="379"/>
      <c r="T114" s="379"/>
    </row>
    <row r="115" spans="1:20" ht="15.75" thickBot="1" x14ac:dyDescent="0.3">
      <c r="A115" s="30" t="s">
        <v>431</v>
      </c>
      <c r="B115" s="41"/>
    </row>
    <row r="116" spans="1:20" ht="21" x14ac:dyDescent="0.25">
      <c r="B116" s="351" t="s">
        <v>394</v>
      </c>
      <c r="C116" s="352"/>
      <c r="D116" s="353"/>
      <c r="E116" s="353"/>
      <c r="F116" s="353"/>
      <c r="G116" s="353"/>
      <c r="H116" s="353"/>
      <c r="I116" s="336"/>
      <c r="J116" s="336"/>
      <c r="K116" s="292"/>
      <c r="L116" s="336"/>
      <c r="M116" s="336"/>
      <c r="N116" s="336"/>
      <c r="O116" s="336"/>
      <c r="P116" s="336"/>
      <c r="Q116" s="337"/>
    </row>
    <row r="117" spans="1:20" ht="18.75" x14ac:dyDescent="0.3">
      <c r="B117" s="348" t="s">
        <v>391</v>
      </c>
      <c r="C117" s="349"/>
      <c r="D117" s="350"/>
      <c r="E117" s="350"/>
      <c r="F117" s="350"/>
      <c r="G117" s="350"/>
      <c r="H117" s="240"/>
      <c r="I117" s="350" t="s">
        <v>393</v>
      </c>
      <c r="J117" s="354"/>
      <c r="K117" s="354"/>
      <c r="L117" s="354"/>
      <c r="M117" s="354"/>
      <c r="N117" s="354"/>
      <c r="O117" s="354"/>
      <c r="P117" s="240"/>
      <c r="Q117" s="355"/>
    </row>
    <row r="118" spans="1:20" ht="15.75" thickBot="1" x14ac:dyDescent="0.3">
      <c r="B118" s="356" t="s">
        <v>392</v>
      </c>
      <c r="C118" s="357"/>
      <c r="D118" s="358"/>
      <c r="E118" s="358"/>
      <c r="F118" s="358"/>
      <c r="G118" s="358"/>
      <c r="H118" s="358"/>
      <c r="I118" s="359"/>
      <c r="J118" s="359"/>
      <c r="K118" s="359"/>
      <c r="L118" s="359"/>
      <c r="M118" s="359"/>
      <c r="N118" s="359"/>
      <c r="O118" s="359"/>
      <c r="P118" s="359"/>
      <c r="Q118" s="360"/>
    </row>
    <row r="120" spans="1:20" ht="15.75" x14ac:dyDescent="0.25">
      <c r="B120" s="62" t="s">
        <v>104</v>
      </c>
      <c r="C120" s="618" t="s">
        <v>105</v>
      </c>
      <c r="D120" s="618"/>
      <c r="E120" s="618"/>
      <c r="F120" s="618" t="s">
        <v>106</v>
      </c>
      <c r="G120" s="618"/>
      <c r="H120" s="618"/>
      <c r="I120" s="618"/>
      <c r="J120" s="617" t="s">
        <v>107</v>
      </c>
      <c r="K120" s="617"/>
      <c r="L120" s="617"/>
      <c r="M120" s="617"/>
      <c r="N120" s="608" t="s">
        <v>134</v>
      </c>
      <c r="O120" s="609"/>
      <c r="P120" s="609"/>
      <c r="Q120" s="610"/>
    </row>
    <row r="121" spans="1:20" ht="15.75" x14ac:dyDescent="0.25">
      <c r="B121" s="62" t="s">
        <v>108</v>
      </c>
      <c r="C121" s="618" t="s">
        <v>194</v>
      </c>
      <c r="D121" s="618"/>
      <c r="E121" s="618"/>
      <c r="F121" s="618" t="s">
        <v>109</v>
      </c>
      <c r="G121" s="618"/>
      <c r="H121" s="618"/>
      <c r="I121" s="618"/>
      <c r="J121" s="618" t="s">
        <v>110</v>
      </c>
      <c r="K121" s="618"/>
      <c r="L121" s="618"/>
      <c r="M121" s="618"/>
      <c r="N121" s="611">
        <v>270</v>
      </c>
      <c r="O121" s="612"/>
      <c r="P121" s="612"/>
      <c r="Q121" s="613"/>
    </row>
    <row r="123" spans="1:20" ht="21" x14ac:dyDescent="0.35">
      <c r="A123" s="63" t="s">
        <v>16</v>
      </c>
    </row>
  </sheetData>
  <mergeCells count="65">
    <mergeCell ref="A111:A112"/>
    <mergeCell ref="S4:T4"/>
    <mergeCell ref="N120:Q120"/>
    <mergeCell ref="N121:Q121"/>
    <mergeCell ref="A7:A15"/>
    <mergeCell ref="J120:M120"/>
    <mergeCell ref="C121:E121"/>
    <mergeCell ref="F121:I121"/>
    <mergeCell ref="J121:M121"/>
    <mergeCell ref="C120:E120"/>
    <mergeCell ref="F120:I120"/>
    <mergeCell ref="A106:A110"/>
    <mergeCell ref="A16:A32"/>
    <mergeCell ref="A67:A79"/>
    <mergeCell ref="A83:A98"/>
    <mergeCell ref="A99:A105"/>
    <mergeCell ref="A1:R1"/>
    <mergeCell ref="Q2:R2"/>
    <mergeCell ref="B3:R3"/>
    <mergeCell ref="A4:A5"/>
    <mergeCell ref="B4:B5"/>
    <mergeCell ref="C4:R4"/>
    <mergeCell ref="B81:B82"/>
    <mergeCell ref="B76:B77"/>
    <mergeCell ref="Q76:Q77"/>
    <mergeCell ref="P76:P77"/>
    <mergeCell ref="O76:O77"/>
    <mergeCell ref="N76:N77"/>
    <mergeCell ref="M76:M77"/>
    <mergeCell ref="L76:L77"/>
    <mergeCell ref="A80:T80"/>
    <mergeCell ref="F76:F77"/>
    <mergeCell ref="E76:E77"/>
    <mergeCell ref="D76:D77"/>
    <mergeCell ref="C76:C77"/>
    <mergeCell ref="S81:T81"/>
    <mergeCell ref="Q29:Q30"/>
    <mergeCell ref="P29:P30"/>
    <mergeCell ref="O29:O30"/>
    <mergeCell ref="N29:N30"/>
    <mergeCell ref="C81:R81"/>
    <mergeCell ref="M29:M30"/>
    <mergeCell ref="S29:S30"/>
    <mergeCell ref="T29:T30"/>
    <mergeCell ref="S76:S77"/>
    <mergeCell ref="T76:T77"/>
    <mergeCell ref="R29:R30"/>
    <mergeCell ref="R76:R77"/>
    <mergeCell ref="L29:L30"/>
    <mergeCell ref="K29:K30"/>
    <mergeCell ref="I29:I30"/>
    <mergeCell ref="H29:H30"/>
    <mergeCell ref="G29:G30"/>
    <mergeCell ref="J29:J30"/>
    <mergeCell ref="B29:B30"/>
    <mergeCell ref="F29:F30"/>
    <mergeCell ref="E29:E30"/>
    <mergeCell ref="D29:D30"/>
    <mergeCell ref="C29:C30"/>
    <mergeCell ref="A33:A66"/>
    <mergeCell ref="K76:K77"/>
    <mergeCell ref="I76:I77"/>
    <mergeCell ref="H76:H77"/>
    <mergeCell ref="G76:G77"/>
    <mergeCell ref="J76:J77"/>
  </mergeCells>
  <pageMargins left="0.25" right="0.25" top="0.75" bottom="0.75" header="0.3" footer="0.3"/>
  <pageSetup paperSize="9" scale="32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23"/>
  <sheetViews>
    <sheetView topLeftCell="A62" zoomScale="90" zoomScaleNormal="90" workbookViewId="0">
      <selection activeCell="A33" sqref="A33:A66"/>
    </sheetView>
  </sheetViews>
  <sheetFormatPr defaultRowHeight="15" x14ac:dyDescent="0.25"/>
  <cols>
    <col min="1" max="1" width="3.7109375" customWidth="1"/>
    <col min="2" max="2" width="37.7109375" customWidth="1"/>
    <col min="3" max="3" width="10.5703125" bestFit="1" customWidth="1"/>
    <col min="4" max="9" width="7.7109375" bestFit="1" customWidth="1"/>
    <col min="10" max="10" width="5.5703125" bestFit="1" customWidth="1"/>
    <col min="11" max="19" width="7.7109375" bestFit="1" customWidth="1"/>
    <col min="20" max="20" width="6.7109375" bestFit="1" customWidth="1"/>
    <col min="21" max="24" width="8.85546875" bestFit="1" customWidth="1"/>
    <col min="26" max="26" width="16.28515625" customWidth="1"/>
    <col min="27" max="27" width="16.5703125" customWidth="1"/>
  </cols>
  <sheetData>
    <row r="1" spans="1:28" ht="18" x14ac:dyDescent="0.25">
      <c r="A1" s="527" t="s">
        <v>130</v>
      </c>
      <c r="B1" s="527"/>
      <c r="C1" s="527"/>
      <c r="D1" s="527"/>
      <c r="E1" s="527"/>
      <c r="F1" s="527"/>
      <c r="G1" s="527"/>
      <c r="H1" s="527"/>
      <c r="I1" s="527"/>
      <c r="J1" s="527"/>
      <c r="K1" s="527"/>
      <c r="L1" s="527"/>
      <c r="M1" s="527"/>
      <c r="N1" s="527"/>
      <c r="O1" s="527"/>
      <c r="P1" s="527"/>
      <c r="Q1" s="527"/>
      <c r="R1" s="527"/>
      <c r="S1" s="527"/>
      <c r="T1" s="527"/>
      <c r="U1" s="527"/>
      <c r="V1" s="527"/>
    </row>
    <row r="2" spans="1:28" ht="21" x14ac:dyDescent="0.35">
      <c r="Q2" s="497"/>
      <c r="R2" s="497"/>
    </row>
    <row r="3" spans="1:28" ht="15.75" customHeight="1" thickBot="1" x14ac:dyDescent="0.3">
      <c r="B3" s="601" t="s">
        <v>409</v>
      </c>
      <c r="C3" s="602"/>
      <c r="D3" s="602"/>
      <c r="E3" s="602"/>
      <c r="F3" s="602"/>
      <c r="G3" s="602"/>
      <c r="H3" s="602"/>
      <c r="I3" s="602"/>
      <c r="J3" s="602"/>
      <c r="K3" s="602"/>
      <c r="L3" s="602"/>
      <c r="M3" s="602"/>
      <c r="N3" s="602"/>
      <c r="O3" s="602"/>
      <c r="P3" s="602"/>
      <c r="Q3" s="602"/>
      <c r="R3" s="602"/>
    </row>
    <row r="4" spans="1:28" ht="25.5" customHeight="1" thickBot="1" x14ac:dyDescent="0.3">
      <c r="A4" s="565"/>
      <c r="B4" s="532" t="s">
        <v>1</v>
      </c>
      <c r="C4" s="625" t="s">
        <v>2</v>
      </c>
      <c r="D4" s="625"/>
      <c r="E4" s="625"/>
      <c r="F4" s="625"/>
      <c r="G4" s="625"/>
      <c r="H4" s="625"/>
      <c r="I4" s="625"/>
      <c r="J4" s="625"/>
      <c r="K4" s="625"/>
      <c r="L4" s="625"/>
      <c r="M4" s="625"/>
      <c r="N4" s="625"/>
      <c r="O4" s="625"/>
      <c r="P4" s="625"/>
      <c r="Q4" s="625"/>
      <c r="R4" s="625"/>
      <c r="S4" s="625"/>
      <c r="T4" s="625"/>
      <c r="U4" s="625"/>
      <c r="V4" s="625"/>
      <c r="W4" s="625"/>
      <c r="X4" s="626"/>
      <c r="Y4" s="257"/>
      <c r="Z4" s="591" t="s">
        <v>380</v>
      </c>
      <c r="AA4" s="592"/>
    </row>
    <row r="5" spans="1:28" ht="15.75" thickBot="1" x14ac:dyDescent="0.3">
      <c r="A5" s="566"/>
      <c r="B5" s="533"/>
      <c r="C5" s="272">
        <v>0.3</v>
      </c>
      <c r="D5" s="222">
        <v>0.4</v>
      </c>
      <c r="E5" s="222">
        <v>0.5</v>
      </c>
      <c r="F5" s="222">
        <v>0.6</v>
      </c>
      <c r="G5" s="222">
        <v>0.7</v>
      </c>
      <c r="H5" s="222">
        <v>0.8</v>
      </c>
      <c r="I5" s="222">
        <v>0.9</v>
      </c>
      <c r="J5" s="222">
        <v>1</v>
      </c>
      <c r="K5" s="222">
        <v>1.1000000000000001</v>
      </c>
      <c r="L5" s="222">
        <v>1.2</v>
      </c>
      <c r="M5" s="222">
        <v>1.3</v>
      </c>
      <c r="N5" s="222">
        <v>1.4</v>
      </c>
      <c r="O5" s="222">
        <v>1.5</v>
      </c>
      <c r="P5" s="222">
        <v>1.6</v>
      </c>
      <c r="Q5" s="222">
        <v>1.7</v>
      </c>
      <c r="R5" s="222">
        <v>1.8</v>
      </c>
      <c r="S5" s="222">
        <v>1.9</v>
      </c>
      <c r="T5" s="222">
        <v>2</v>
      </c>
      <c r="U5" s="222">
        <v>2.1</v>
      </c>
      <c r="V5" s="222">
        <v>2.2000000000000002</v>
      </c>
      <c r="W5" s="222">
        <v>2.2999999999999998</v>
      </c>
      <c r="X5" s="222">
        <v>2.4</v>
      </c>
      <c r="Y5" s="134">
        <v>2.5</v>
      </c>
      <c r="Z5" s="265" t="s">
        <v>296</v>
      </c>
      <c r="AA5" s="258" t="s">
        <v>381</v>
      </c>
    </row>
    <row r="6" spans="1:28" ht="32.25" thickBot="1" x14ac:dyDescent="0.3">
      <c r="A6" s="259">
        <v>0</v>
      </c>
      <c r="B6" s="215" t="s">
        <v>376</v>
      </c>
      <c r="C6" s="144">
        <f>J6*0.3</f>
        <v>547.5</v>
      </c>
      <c r="D6" s="144">
        <f>J6*0.4</f>
        <v>730</v>
      </c>
      <c r="E6" s="144">
        <f>J6*0.5</f>
        <v>912.5</v>
      </c>
      <c r="F6" s="144">
        <f>J6*0.6</f>
        <v>1095</v>
      </c>
      <c r="G6" s="144">
        <f>J6*0.7</f>
        <v>1277.5</v>
      </c>
      <c r="H6" s="144">
        <f>J6*0.8</f>
        <v>1460</v>
      </c>
      <c r="I6" s="144">
        <v>1529</v>
      </c>
      <c r="J6" s="370">
        <v>1825</v>
      </c>
      <c r="K6" s="144">
        <f>J6*1.1</f>
        <v>2007.5000000000002</v>
      </c>
      <c r="L6" s="144">
        <f>J6*1.2</f>
        <v>2190</v>
      </c>
      <c r="M6" s="144">
        <f>J6*1.3</f>
        <v>2372.5</v>
      </c>
      <c r="N6" s="144">
        <f>J6*1.4</f>
        <v>2555</v>
      </c>
      <c r="O6" s="144">
        <f>J6*1.5</f>
        <v>2737.5</v>
      </c>
      <c r="P6" s="144">
        <f>J6*1.6</f>
        <v>2920</v>
      </c>
      <c r="Q6" s="144">
        <f>J6*1.7</f>
        <v>3102.5</v>
      </c>
      <c r="R6" s="144">
        <f>J6*1.8</f>
        <v>3285</v>
      </c>
      <c r="S6" s="144">
        <f>J6*1.9</f>
        <v>3467.5</v>
      </c>
      <c r="T6" s="144">
        <f>J6*2</f>
        <v>3650</v>
      </c>
      <c r="U6" s="144">
        <f>J6*2.1</f>
        <v>3832.5</v>
      </c>
      <c r="V6" s="144">
        <f>J6*2.2</f>
        <v>4015.0000000000005</v>
      </c>
      <c r="W6" s="144">
        <f>J6*2.3</f>
        <v>4197.5</v>
      </c>
      <c r="X6" s="144">
        <f>J6*2.4</f>
        <v>4380</v>
      </c>
      <c r="Y6" s="145">
        <f>J6*2.5</f>
        <v>4562.5</v>
      </c>
      <c r="Z6" s="266" t="s">
        <v>352</v>
      </c>
      <c r="AA6" s="260" t="s">
        <v>353</v>
      </c>
      <c r="AB6">
        <v>30</v>
      </c>
    </row>
    <row r="7" spans="1:28" ht="15.75" x14ac:dyDescent="0.25">
      <c r="A7" s="518">
        <v>1</v>
      </c>
      <c r="B7" s="136" t="s">
        <v>179</v>
      </c>
      <c r="C7" s="126">
        <f t="shared" ref="C7:C113" si="0">J7*0.3</f>
        <v>638.69999999999993</v>
      </c>
      <c r="D7" s="126">
        <f t="shared" ref="D7:D113" si="1">J7*0.4</f>
        <v>851.6</v>
      </c>
      <c r="E7" s="126">
        <f t="shared" ref="E7:E113" si="2">J7*0.5</f>
        <v>1064.5</v>
      </c>
      <c r="F7" s="126">
        <f t="shared" ref="F7:F113" si="3">J7*0.6</f>
        <v>1277.3999999999999</v>
      </c>
      <c r="G7" s="126">
        <f t="shared" ref="G7:G113" si="4">J7*0.7</f>
        <v>1490.3</v>
      </c>
      <c r="H7" s="126">
        <f>J7*0.8</f>
        <v>1703.2</v>
      </c>
      <c r="I7" s="126">
        <f t="shared" ref="I7:I113" si="5">J7*0.9</f>
        <v>1916.1000000000001</v>
      </c>
      <c r="J7" s="126">
        <v>2129</v>
      </c>
      <c r="K7" s="126">
        <f t="shared" ref="K7:K113" si="6">J7*1.1</f>
        <v>2341.9</v>
      </c>
      <c r="L7" s="126">
        <f t="shared" ref="L7:L113" si="7">J7*1.2</f>
        <v>2554.7999999999997</v>
      </c>
      <c r="M7" s="126">
        <f t="shared" ref="M7:M113" si="8">J7*1.3</f>
        <v>2767.7000000000003</v>
      </c>
      <c r="N7" s="126">
        <f t="shared" ref="N7:N113" si="9">J7*1.4</f>
        <v>2980.6</v>
      </c>
      <c r="O7" s="126">
        <f t="shared" ref="O7:O113" si="10">J7*1.5</f>
        <v>3193.5</v>
      </c>
      <c r="P7" s="126">
        <f>J7*1.6</f>
        <v>3406.4</v>
      </c>
      <c r="Q7" s="126">
        <f>J7*1.7</f>
        <v>3619.2999999999997</v>
      </c>
      <c r="R7" s="126">
        <f>J7*1.8</f>
        <v>3832.2000000000003</v>
      </c>
      <c r="S7" s="126">
        <f t="shared" ref="S7:S77" si="11">J7*1.9</f>
        <v>4045.1</v>
      </c>
      <c r="T7" s="126">
        <f t="shared" ref="T7:T77" si="12">J7*2</f>
        <v>4258</v>
      </c>
      <c r="U7" s="126">
        <f t="shared" ref="U7:U77" si="13">J7*2.1</f>
        <v>4470.9000000000005</v>
      </c>
      <c r="V7" s="126">
        <f t="shared" ref="V7:V77" si="14">J7*2.2</f>
        <v>4683.8</v>
      </c>
      <c r="W7" s="126">
        <f t="shared" ref="W7:W77" si="15">J7*2.3</f>
        <v>4896.7</v>
      </c>
      <c r="X7" s="126">
        <f t="shared" ref="X7:X77" si="16">J7*2.4</f>
        <v>5109.5999999999995</v>
      </c>
      <c r="Y7" s="127">
        <f t="shared" ref="Y7:Y77" si="17">J7*2.5</f>
        <v>5322.5</v>
      </c>
      <c r="Z7" s="267" t="s">
        <v>352</v>
      </c>
      <c r="AA7" s="261" t="s">
        <v>353</v>
      </c>
    </row>
    <row r="8" spans="1:28" ht="15.75" x14ac:dyDescent="0.25">
      <c r="A8" s="519"/>
      <c r="B8" s="130" t="s">
        <v>180</v>
      </c>
      <c r="C8" s="228">
        <f t="shared" si="0"/>
        <v>638.69999999999993</v>
      </c>
      <c r="D8" s="228">
        <f t="shared" si="1"/>
        <v>851.6</v>
      </c>
      <c r="E8" s="228">
        <f t="shared" si="2"/>
        <v>1064.5</v>
      </c>
      <c r="F8" s="228">
        <f t="shared" si="3"/>
        <v>1277.3999999999999</v>
      </c>
      <c r="G8" s="228">
        <f t="shared" si="4"/>
        <v>1490.3</v>
      </c>
      <c r="H8" s="228">
        <f t="shared" ref="H8:H103" si="18">J8*0.8</f>
        <v>1703.2</v>
      </c>
      <c r="I8" s="228">
        <f t="shared" si="5"/>
        <v>1916.1000000000001</v>
      </c>
      <c r="J8" s="371">
        <v>2129</v>
      </c>
      <c r="K8" s="228">
        <f t="shared" si="6"/>
        <v>2341.9</v>
      </c>
      <c r="L8" s="228">
        <f t="shared" si="7"/>
        <v>2554.7999999999997</v>
      </c>
      <c r="M8" s="228">
        <f t="shared" si="8"/>
        <v>2767.7000000000003</v>
      </c>
      <c r="N8" s="228">
        <f t="shared" si="9"/>
        <v>2980.6</v>
      </c>
      <c r="O8" s="228">
        <f t="shared" si="10"/>
        <v>3193.5</v>
      </c>
      <c r="P8" s="228">
        <f t="shared" ref="P8:P35" si="19">J8*1.6</f>
        <v>3406.4</v>
      </c>
      <c r="Q8" s="228">
        <f t="shared" ref="Q8:Q35" si="20">J8*1.7</f>
        <v>3619.2999999999997</v>
      </c>
      <c r="R8" s="228">
        <f t="shared" ref="R8:R35" si="21">J8*1.8</f>
        <v>3832.2000000000003</v>
      </c>
      <c r="S8" s="228">
        <f t="shared" si="11"/>
        <v>4045.1</v>
      </c>
      <c r="T8" s="228">
        <f t="shared" si="12"/>
        <v>4258</v>
      </c>
      <c r="U8" s="228">
        <f t="shared" si="13"/>
        <v>4470.9000000000005</v>
      </c>
      <c r="V8" s="228">
        <f t="shared" si="14"/>
        <v>4683.8</v>
      </c>
      <c r="W8" s="228">
        <f t="shared" si="15"/>
        <v>4896.7</v>
      </c>
      <c r="X8" s="228">
        <f t="shared" si="16"/>
        <v>5109.5999999999995</v>
      </c>
      <c r="Y8" s="114">
        <f t="shared" si="17"/>
        <v>5322.5</v>
      </c>
      <c r="Z8" s="268" t="s">
        <v>352</v>
      </c>
      <c r="AA8" s="262" t="s">
        <v>353</v>
      </c>
    </row>
    <row r="9" spans="1:28" ht="15.75" x14ac:dyDescent="0.25">
      <c r="A9" s="519"/>
      <c r="B9" s="130" t="s">
        <v>139</v>
      </c>
      <c r="C9" s="228">
        <f t="shared" si="0"/>
        <v>638.69999999999993</v>
      </c>
      <c r="D9" s="228">
        <f t="shared" si="1"/>
        <v>851.6</v>
      </c>
      <c r="E9" s="228">
        <f t="shared" si="2"/>
        <v>1064.5</v>
      </c>
      <c r="F9" s="228">
        <f t="shared" si="3"/>
        <v>1277.3999999999999</v>
      </c>
      <c r="G9" s="228">
        <f t="shared" si="4"/>
        <v>1490.3</v>
      </c>
      <c r="H9" s="228">
        <f t="shared" si="18"/>
        <v>1703.2</v>
      </c>
      <c r="I9" s="228">
        <f t="shared" si="5"/>
        <v>1916.1000000000001</v>
      </c>
      <c r="J9" s="383">
        <v>2129</v>
      </c>
      <c r="K9" s="228">
        <f t="shared" si="6"/>
        <v>2341.9</v>
      </c>
      <c r="L9" s="228">
        <f t="shared" si="7"/>
        <v>2554.7999999999997</v>
      </c>
      <c r="M9" s="228">
        <f t="shared" si="8"/>
        <v>2767.7000000000003</v>
      </c>
      <c r="N9" s="228">
        <f t="shared" si="9"/>
        <v>2980.6</v>
      </c>
      <c r="O9" s="228">
        <f t="shared" si="10"/>
        <v>3193.5</v>
      </c>
      <c r="P9" s="228">
        <f t="shared" si="19"/>
        <v>3406.4</v>
      </c>
      <c r="Q9" s="228">
        <f t="shared" si="20"/>
        <v>3619.2999999999997</v>
      </c>
      <c r="R9" s="228">
        <f t="shared" si="21"/>
        <v>3832.2000000000003</v>
      </c>
      <c r="S9" s="228">
        <f t="shared" si="11"/>
        <v>4045.1</v>
      </c>
      <c r="T9" s="228">
        <f t="shared" si="12"/>
        <v>4258</v>
      </c>
      <c r="U9" s="228">
        <f t="shared" si="13"/>
        <v>4470.9000000000005</v>
      </c>
      <c r="V9" s="228">
        <f t="shared" si="14"/>
        <v>4683.8</v>
      </c>
      <c r="W9" s="228">
        <f t="shared" si="15"/>
        <v>4896.7</v>
      </c>
      <c r="X9" s="228">
        <f t="shared" si="16"/>
        <v>5109.5999999999995</v>
      </c>
      <c r="Y9" s="114">
        <f t="shared" si="17"/>
        <v>5322.5</v>
      </c>
      <c r="Z9" s="268" t="s">
        <v>352</v>
      </c>
      <c r="AA9" s="262" t="s">
        <v>354</v>
      </c>
    </row>
    <row r="10" spans="1:28" ht="15.75" x14ac:dyDescent="0.25">
      <c r="A10" s="519"/>
      <c r="B10" s="130" t="s">
        <v>140</v>
      </c>
      <c r="C10" s="228">
        <f t="shared" si="0"/>
        <v>638.69999999999993</v>
      </c>
      <c r="D10" s="228">
        <f t="shared" si="1"/>
        <v>851.6</v>
      </c>
      <c r="E10" s="228">
        <f t="shared" si="2"/>
        <v>1064.5</v>
      </c>
      <c r="F10" s="228">
        <f t="shared" si="3"/>
        <v>1277.3999999999999</v>
      </c>
      <c r="G10" s="228">
        <f t="shared" si="4"/>
        <v>1490.3</v>
      </c>
      <c r="H10" s="228">
        <f t="shared" si="18"/>
        <v>1703.2</v>
      </c>
      <c r="I10" s="228">
        <f t="shared" si="5"/>
        <v>1916.1000000000001</v>
      </c>
      <c r="J10" s="383">
        <v>2129</v>
      </c>
      <c r="K10" s="228">
        <f t="shared" si="6"/>
        <v>2341.9</v>
      </c>
      <c r="L10" s="228">
        <f t="shared" si="7"/>
        <v>2554.7999999999997</v>
      </c>
      <c r="M10" s="228">
        <f t="shared" si="8"/>
        <v>2767.7000000000003</v>
      </c>
      <c r="N10" s="228">
        <f t="shared" si="9"/>
        <v>2980.6</v>
      </c>
      <c r="O10" s="228">
        <f t="shared" si="10"/>
        <v>3193.5</v>
      </c>
      <c r="P10" s="228">
        <f t="shared" si="19"/>
        <v>3406.4</v>
      </c>
      <c r="Q10" s="228">
        <f t="shared" si="20"/>
        <v>3619.2999999999997</v>
      </c>
      <c r="R10" s="228">
        <f t="shared" si="21"/>
        <v>3832.2000000000003</v>
      </c>
      <c r="S10" s="228">
        <f t="shared" si="11"/>
        <v>4045.1</v>
      </c>
      <c r="T10" s="228">
        <f t="shared" si="12"/>
        <v>4258</v>
      </c>
      <c r="U10" s="228">
        <f t="shared" si="13"/>
        <v>4470.9000000000005</v>
      </c>
      <c r="V10" s="228">
        <f t="shared" si="14"/>
        <v>4683.8</v>
      </c>
      <c r="W10" s="228">
        <f t="shared" si="15"/>
        <v>4896.7</v>
      </c>
      <c r="X10" s="228">
        <f t="shared" si="16"/>
        <v>5109.5999999999995</v>
      </c>
      <c r="Y10" s="114">
        <f t="shared" si="17"/>
        <v>5322.5</v>
      </c>
      <c r="Z10" s="268" t="s">
        <v>352</v>
      </c>
      <c r="AA10" s="262" t="s">
        <v>353</v>
      </c>
    </row>
    <row r="11" spans="1:28" ht="15.75" x14ac:dyDescent="0.25">
      <c r="A11" s="519"/>
      <c r="B11" s="130" t="s">
        <v>181</v>
      </c>
      <c r="C11" s="228">
        <f t="shared" si="0"/>
        <v>638.69999999999993</v>
      </c>
      <c r="D11" s="228">
        <f t="shared" si="1"/>
        <v>851.6</v>
      </c>
      <c r="E11" s="228">
        <f t="shared" si="2"/>
        <v>1064.5</v>
      </c>
      <c r="F11" s="228">
        <f t="shared" si="3"/>
        <v>1277.3999999999999</v>
      </c>
      <c r="G11" s="228">
        <f t="shared" si="4"/>
        <v>1490.3</v>
      </c>
      <c r="H11" s="228">
        <f t="shared" si="18"/>
        <v>1703.2</v>
      </c>
      <c r="I11" s="228">
        <f t="shared" si="5"/>
        <v>1916.1000000000001</v>
      </c>
      <c r="J11" s="383">
        <v>2129</v>
      </c>
      <c r="K11" s="228">
        <f t="shared" si="6"/>
        <v>2341.9</v>
      </c>
      <c r="L11" s="228">
        <f t="shared" si="7"/>
        <v>2554.7999999999997</v>
      </c>
      <c r="M11" s="228">
        <f t="shared" si="8"/>
        <v>2767.7000000000003</v>
      </c>
      <c r="N11" s="228">
        <f t="shared" si="9"/>
        <v>2980.6</v>
      </c>
      <c r="O11" s="228">
        <f t="shared" si="10"/>
        <v>3193.5</v>
      </c>
      <c r="P11" s="228">
        <f t="shared" si="19"/>
        <v>3406.4</v>
      </c>
      <c r="Q11" s="228">
        <f t="shared" si="20"/>
        <v>3619.2999999999997</v>
      </c>
      <c r="R11" s="228">
        <f t="shared" si="21"/>
        <v>3832.2000000000003</v>
      </c>
      <c r="S11" s="228">
        <f t="shared" si="11"/>
        <v>4045.1</v>
      </c>
      <c r="T11" s="228">
        <f t="shared" si="12"/>
        <v>4258</v>
      </c>
      <c r="U11" s="228">
        <f t="shared" si="13"/>
        <v>4470.9000000000005</v>
      </c>
      <c r="V11" s="228">
        <f t="shared" si="14"/>
        <v>4683.8</v>
      </c>
      <c r="W11" s="228">
        <f t="shared" si="15"/>
        <v>4896.7</v>
      </c>
      <c r="X11" s="228">
        <f t="shared" si="16"/>
        <v>5109.5999999999995</v>
      </c>
      <c r="Y11" s="114">
        <f t="shared" si="17"/>
        <v>5322.5</v>
      </c>
      <c r="Z11" s="268" t="s">
        <v>352</v>
      </c>
      <c r="AA11" s="262" t="s">
        <v>353</v>
      </c>
    </row>
    <row r="12" spans="1:28" ht="15.75" x14ac:dyDescent="0.25">
      <c r="A12" s="519"/>
      <c r="B12" s="130" t="s">
        <v>292</v>
      </c>
      <c r="C12" s="228">
        <f t="shared" si="0"/>
        <v>638.69999999999993</v>
      </c>
      <c r="D12" s="228">
        <f t="shared" si="1"/>
        <v>851.6</v>
      </c>
      <c r="E12" s="228">
        <f t="shared" si="2"/>
        <v>1064.5</v>
      </c>
      <c r="F12" s="228">
        <f t="shared" si="3"/>
        <v>1277.3999999999999</v>
      </c>
      <c r="G12" s="228">
        <f t="shared" si="4"/>
        <v>1490.3</v>
      </c>
      <c r="H12" s="228">
        <f t="shared" si="18"/>
        <v>1703.2</v>
      </c>
      <c r="I12" s="228">
        <f t="shared" si="5"/>
        <v>1916.1000000000001</v>
      </c>
      <c r="J12" s="383">
        <v>2129</v>
      </c>
      <c r="K12" s="228">
        <f t="shared" si="6"/>
        <v>2341.9</v>
      </c>
      <c r="L12" s="228">
        <f t="shared" si="7"/>
        <v>2554.7999999999997</v>
      </c>
      <c r="M12" s="228">
        <f t="shared" si="8"/>
        <v>2767.7000000000003</v>
      </c>
      <c r="N12" s="228">
        <f t="shared" si="9"/>
        <v>2980.6</v>
      </c>
      <c r="O12" s="228">
        <f t="shared" si="10"/>
        <v>3193.5</v>
      </c>
      <c r="P12" s="228">
        <f t="shared" si="19"/>
        <v>3406.4</v>
      </c>
      <c r="Q12" s="228">
        <f t="shared" si="20"/>
        <v>3619.2999999999997</v>
      </c>
      <c r="R12" s="228">
        <f t="shared" si="21"/>
        <v>3832.2000000000003</v>
      </c>
      <c r="S12" s="228">
        <f t="shared" si="11"/>
        <v>4045.1</v>
      </c>
      <c r="T12" s="228">
        <f t="shared" si="12"/>
        <v>4258</v>
      </c>
      <c r="U12" s="228">
        <f t="shared" si="13"/>
        <v>4470.9000000000005</v>
      </c>
      <c r="V12" s="228">
        <f t="shared" si="14"/>
        <v>4683.8</v>
      </c>
      <c r="W12" s="228">
        <f t="shared" si="15"/>
        <v>4896.7</v>
      </c>
      <c r="X12" s="228">
        <f t="shared" si="16"/>
        <v>5109.5999999999995</v>
      </c>
      <c r="Y12" s="114">
        <f t="shared" si="17"/>
        <v>5322.5</v>
      </c>
      <c r="Z12" s="268" t="s">
        <v>352</v>
      </c>
      <c r="AA12" s="262" t="s">
        <v>353</v>
      </c>
    </row>
    <row r="13" spans="1:28" ht="15.75" x14ac:dyDescent="0.25">
      <c r="A13" s="519"/>
      <c r="B13" s="130" t="s">
        <v>182</v>
      </c>
      <c r="C13" s="228">
        <f t="shared" si="0"/>
        <v>638.69999999999993</v>
      </c>
      <c r="D13" s="228">
        <f t="shared" si="1"/>
        <v>851.6</v>
      </c>
      <c r="E13" s="228">
        <f t="shared" si="2"/>
        <v>1064.5</v>
      </c>
      <c r="F13" s="228">
        <f t="shared" si="3"/>
        <v>1277.3999999999999</v>
      </c>
      <c r="G13" s="228">
        <f t="shared" si="4"/>
        <v>1490.3</v>
      </c>
      <c r="H13" s="228">
        <f t="shared" si="18"/>
        <v>1703.2</v>
      </c>
      <c r="I13" s="228">
        <f t="shared" si="5"/>
        <v>1916.1000000000001</v>
      </c>
      <c r="J13" s="383">
        <v>2129</v>
      </c>
      <c r="K13" s="228">
        <f t="shared" si="6"/>
        <v>2341.9</v>
      </c>
      <c r="L13" s="228">
        <f t="shared" si="7"/>
        <v>2554.7999999999997</v>
      </c>
      <c r="M13" s="228">
        <f t="shared" si="8"/>
        <v>2767.7000000000003</v>
      </c>
      <c r="N13" s="228">
        <f t="shared" si="9"/>
        <v>2980.6</v>
      </c>
      <c r="O13" s="228">
        <f t="shared" si="10"/>
        <v>3193.5</v>
      </c>
      <c r="P13" s="228">
        <f t="shared" si="19"/>
        <v>3406.4</v>
      </c>
      <c r="Q13" s="228">
        <f t="shared" si="20"/>
        <v>3619.2999999999997</v>
      </c>
      <c r="R13" s="228">
        <f t="shared" si="21"/>
        <v>3832.2000000000003</v>
      </c>
      <c r="S13" s="228">
        <f t="shared" si="11"/>
        <v>4045.1</v>
      </c>
      <c r="T13" s="228">
        <f t="shared" si="12"/>
        <v>4258</v>
      </c>
      <c r="U13" s="228">
        <f t="shared" si="13"/>
        <v>4470.9000000000005</v>
      </c>
      <c r="V13" s="228">
        <f t="shared" si="14"/>
        <v>4683.8</v>
      </c>
      <c r="W13" s="228">
        <f t="shared" si="15"/>
        <v>4896.7</v>
      </c>
      <c r="X13" s="228">
        <f t="shared" si="16"/>
        <v>5109.5999999999995</v>
      </c>
      <c r="Y13" s="114">
        <f t="shared" si="17"/>
        <v>5322.5</v>
      </c>
      <c r="Z13" s="268" t="s">
        <v>355</v>
      </c>
      <c r="AA13" s="262" t="s">
        <v>356</v>
      </c>
    </row>
    <row r="14" spans="1:28" ht="15.75" x14ac:dyDescent="0.25">
      <c r="A14" s="519"/>
      <c r="B14" s="130" t="s">
        <v>3</v>
      </c>
      <c r="C14" s="228">
        <f t="shared" si="0"/>
        <v>638.69999999999993</v>
      </c>
      <c r="D14" s="228">
        <f t="shared" si="1"/>
        <v>851.6</v>
      </c>
      <c r="E14" s="228">
        <f t="shared" si="2"/>
        <v>1064.5</v>
      </c>
      <c r="F14" s="228">
        <f t="shared" si="3"/>
        <v>1277.3999999999999</v>
      </c>
      <c r="G14" s="228">
        <f t="shared" si="4"/>
        <v>1490.3</v>
      </c>
      <c r="H14" s="228">
        <f t="shared" si="18"/>
        <v>1703.2</v>
      </c>
      <c r="I14" s="228">
        <f t="shared" si="5"/>
        <v>1916.1000000000001</v>
      </c>
      <c r="J14" s="383">
        <v>2129</v>
      </c>
      <c r="K14" s="228">
        <f t="shared" si="6"/>
        <v>2341.9</v>
      </c>
      <c r="L14" s="228">
        <f t="shared" si="7"/>
        <v>2554.7999999999997</v>
      </c>
      <c r="M14" s="228">
        <f t="shared" si="8"/>
        <v>2767.7000000000003</v>
      </c>
      <c r="N14" s="228">
        <f t="shared" si="9"/>
        <v>2980.6</v>
      </c>
      <c r="O14" s="228">
        <f t="shared" si="10"/>
        <v>3193.5</v>
      </c>
      <c r="P14" s="228">
        <f t="shared" si="19"/>
        <v>3406.4</v>
      </c>
      <c r="Q14" s="228">
        <f t="shared" si="20"/>
        <v>3619.2999999999997</v>
      </c>
      <c r="R14" s="228">
        <f t="shared" si="21"/>
        <v>3832.2000000000003</v>
      </c>
      <c r="S14" s="228">
        <f t="shared" si="11"/>
        <v>4045.1</v>
      </c>
      <c r="T14" s="228">
        <f t="shared" si="12"/>
        <v>4258</v>
      </c>
      <c r="U14" s="228">
        <f t="shared" si="13"/>
        <v>4470.9000000000005</v>
      </c>
      <c r="V14" s="228">
        <f t="shared" si="14"/>
        <v>4683.8</v>
      </c>
      <c r="W14" s="228">
        <f t="shared" si="15"/>
        <v>4896.7</v>
      </c>
      <c r="X14" s="228">
        <f t="shared" si="16"/>
        <v>5109.5999999999995</v>
      </c>
      <c r="Y14" s="114">
        <f t="shared" si="17"/>
        <v>5322.5</v>
      </c>
      <c r="Z14" s="268" t="s">
        <v>352</v>
      </c>
      <c r="AA14" s="262" t="s">
        <v>353</v>
      </c>
    </row>
    <row r="15" spans="1:28" ht="16.5" thickBot="1" x14ac:dyDescent="0.3">
      <c r="A15" s="631"/>
      <c r="B15" s="137" t="s">
        <v>4</v>
      </c>
      <c r="C15" s="133">
        <f t="shared" si="0"/>
        <v>638.69999999999993</v>
      </c>
      <c r="D15" s="133">
        <f t="shared" si="1"/>
        <v>851.6</v>
      </c>
      <c r="E15" s="133">
        <f t="shared" si="2"/>
        <v>1064.5</v>
      </c>
      <c r="F15" s="133">
        <f t="shared" si="3"/>
        <v>1277.3999999999999</v>
      </c>
      <c r="G15" s="133">
        <f t="shared" si="4"/>
        <v>1490.3</v>
      </c>
      <c r="H15" s="133">
        <f t="shared" si="18"/>
        <v>1703.2</v>
      </c>
      <c r="I15" s="133">
        <f t="shared" si="5"/>
        <v>1916.1000000000001</v>
      </c>
      <c r="J15" s="383">
        <v>2129</v>
      </c>
      <c r="K15" s="133">
        <f t="shared" si="6"/>
        <v>2341.9</v>
      </c>
      <c r="L15" s="133">
        <f t="shared" si="7"/>
        <v>2554.7999999999997</v>
      </c>
      <c r="M15" s="133">
        <f t="shared" si="8"/>
        <v>2767.7000000000003</v>
      </c>
      <c r="N15" s="133">
        <f t="shared" si="9"/>
        <v>2980.6</v>
      </c>
      <c r="O15" s="133">
        <f t="shared" si="10"/>
        <v>3193.5</v>
      </c>
      <c r="P15" s="133">
        <f t="shared" si="19"/>
        <v>3406.4</v>
      </c>
      <c r="Q15" s="133">
        <f t="shared" si="20"/>
        <v>3619.2999999999997</v>
      </c>
      <c r="R15" s="133">
        <f t="shared" si="21"/>
        <v>3832.2000000000003</v>
      </c>
      <c r="S15" s="133">
        <f t="shared" si="11"/>
        <v>4045.1</v>
      </c>
      <c r="T15" s="133">
        <f t="shared" si="12"/>
        <v>4258</v>
      </c>
      <c r="U15" s="133">
        <f t="shared" si="13"/>
        <v>4470.9000000000005</v>
      </c>
      <c r="V15" s="133">
        <f t="shared" si="14"/>
        <v>4683.8</v>
      </c>
      <c r="W15" s="133">
        <f t="shared" si="15"/>
        <v>4896.7</v>
      </c>
      <c r="X15" s="133">
        <f t="shared" si="16"/>
        <v>5109.5999999999995</v>
      </c>
      <c r="Y15" s="134">
        <f t="shared" si="17"/>
        <v>5322.5</v>
      </c>
      <c r="Z15" s="269" t="s">
        <v>357</v>
      </c>
      <c r="AA15" s="263" t="s">
        <v>358</v>
      </c>
    </row>
    <row r="16" spans="1:28" ht="16.5" thickBot="1" x14ac:dyDescent="0.3">
      <c r="A16" s="547">
        <v>2</v>
      </c>
      <c r="B16" s="136" t="s">
        <v>143</v>
      </c>
      <c r="C16" s="126">
        <f t="shared" si="0"/>
        <v>798.6</v>
      </c>
      <c r="D16" s="126">
        <f t="shared" si="1"/>
        <v>1064.8</v>
      </c>
      <c r="E16" s="126">
        <f t="shared" si="2"/>
        <v>1331</v>
      </c>
      <c r="F16" s="126">
        <f t="shared" si="3"/>
        <v>1597.2</v>
      </c>
      <c r="G16" s="126">
        <f t="shared" si="4"/>
        <v>1863.3999999999999</v>
      </c>
      <c r="H16" s="126">
        <f t="shared" si="18"/>
        <v>2129.6</v>
      </c>
      <c r="I16" s="126">
        <f t="shared" si="5"/>
        <v>2395.8000000000002</v>
      </c>
      <c r="J16" s="126">
        <v>2662</v>
      </c>
      <c r="K16" s="126">
        <f t="shared" si="6"/>
        <v>2928.2000000000003</v>
      </c>
      <c r="L16" s="126">
        <f t="shared" si="7"/>
        <v>3194.4</v>
      </c>
      <c r="M16" s="126">
        <f t="shared" si="8"/>
        <v>3460.6</v>
      </c>
      <c r="N16" s="126">
        <f t="shared" si="9"/>
        <v>3726.7999999999997</v>
      </c>
      <c r="O16" s="126">
        <f t="shared" si="10"/>
        <v>3993</v>
      </c>
      <c r="P16" s="126">
        <f t="shared" si="19"/>
        <v>4259.2</v>
      </c>
      <c r="Q16" s="126">
        <f t="shared" si="20"/>
        <v>4525.3999999999996</v>
      </c>
      <c r="R16" s="126">
        <f t="shared" si="21"/>
        <v>4791.6000000000004</v>
      </c>
      <c r="S16" s="126">
        <f t="shared" si="11"/>
        <v>5057.8</v>
      </c>
      <c r="T16" s="126">
        <f t="shared" si="12"/>
        <v>5324</v>
      </c>
      <c r="U16" s="126">
        <f t="shared" si="13"/>
        <v>5590.2</v>
      </c>
      <c r="V16" s="126">
        <f t="shared" si="14"/>
        <v>5856.4000000000005</v>
      </c>
      <c r="W16" s="126">
        <f t="shared" si="15"/>
        <v>6122.5999999999995</v>
      </c>
      <c r="X16" s="126">
        <f t="shared" si="16"/>
        <v>6388.8</v>
      </c>
      <c r="Y16" s="127">
        <f t="shared" si="17"/>
        <v>6655</v>
      </c>
      <c r="Z16" s="267" t="s">
        <v>352</v>
      </c>
      <c r="AA16" s="261" t="s">
        <v>353</v>
      </c>
    </row>
    <row r="17" spans="1:27" ht="16.5" thickBot="1" x14ac:dyDescent="0.3">
      <c r="A17" s="548"/>
      <c r="B17" s="130" t="s">
        <v>333</v>
      </c>
      <c r="C17" s="228">
        <f t="shared" si="0"/>
        <v>798.6</v>
      </c>
      <c r="D17" s="228">
        <f t="shared" si="1"/>
        <v>1064.8</v>
      </c>
      <c r="E17" s="228">
        <f t="shared" si="2"/>
        <v>1331</v>
      </c>
      <c r="F17" s="228">
        <f t="shared" si="3"/>
        <v>1597.2</v>
      </c>
      <c r="G17" s="228">
        <f t="shared" si="4"/>
        <v>1863.3999999999999</v>
      </c>
      <c r="H17" s="228">
        <f t="shared" si="18"/>
        <v>2129.6</v>
      </c>
      <c r="I17" s="228">
        <f t="shared" si="5"/>
        <v>2395.8000000000002</v>
      </c>
      <c r="J17" s="126">
        <v>2662</v>
      </c>
      <c r="K17" s="228">
        <f t="shared" si="6"/>
        <v>2928.2000000000003</v>
      </c>
      <c r="L17" s="228">
        <f t="shared" si="7"/>
        <v>3194.4</v>
      </c>
      <c r="M17" s="228">
        <f t="shared" si="8"/>
        <v>3460.6</v>
      </c>
      <c r="N17" s="228">
        <f t="shared" si="9"/>
        <v>3726.7999999999997</v>
      </c>
      <c r="O17" s="228">
        <f t="shared" si="10"/>
        <v>3993</v>
      </c>
      <c r="P17" s="228">
        <f t="shared" si="19"/>
        <v>4259.2</v>
      </c>
      <c r="Q17" s="228">
        <f t="shared" si="20"/>
        <v>4525.3999999999996</v>
      </c>
      <c r="R17" s="228">
        <f t="shared" si="21"/>
        <v>4791.6000000000004</v>
      </c>
      <c r="S17" s="228">
        <f t="shared" si="11"/>
        <v>5057.8</v>
      </c>
      <c r="T17" s="228">
        <f t="shared" si="12"/>
        <v>5324</v>
      </c>
      <c r="U17" s="228">
        <f t="shared" si="13"/>
        <v>5590.2</v>
      </c>
      <c r="V17" s="228">
        <f t="shared" si="14"/>
        <v>5856.4000000000005</v>
      </c>
      <c r="W17" s="228">
        <f t="shared" si="15"/>
        <v>6122.5999999999995</v>
      </c>
      <c r="X17" s="228">
        <f t="shared" si="16"/>
        <v>6388.8</v>
      </c>
      <c r="Y17" s="114">
        <f t="shared" si="17"/>
        <v>6655</v>
      </c>
      <c r="Z17" s="268" t="s">
        <v>359</v>
      </c>
      <c r="AA17" s="262" t="s">
        <v>360</v>
      </c>
    </row>
    <row r="18" spans="1:27" ht="16.5" thickBot="1" x14ac:dyDescent="0.3">
      <c r="A18" s="548"/>
      <c r="B18" s="130" t="s">
        <v>334</v>
      </c>
      <c r="C18" s="228">
        <f t="shared" si="0"/>
        <v>798.6</v>
      </c>
      <c r="D18" s="228">
        <f t="shared" si="1"/>
        <v>1064.8</v>
      </c>
      <c r="E18" s="228">
        <f t="shared" si="2"/>
        <v>1331</v>
      </c>
      <c r="F18" s="228">
        <f t="shared" si="3"/>
        <v>1597.2</v>
      </c>
      <c r="G18" s="228">
        <f t="shared" si="4"/>
        <v>1863.3999999999999</v>
      </c>
      <c r="H18" s="228">
        <f t="shared" si="18"/>
        <v>2129.6</v>
      </c>
      <c r="I18" s="228">
        <f t="shared" si="5"/>
        <v>2395.8000000000002</v>
      </c>
      <c r="J18" s="126">
        <v>2662</v>
      </c>
      <c r="K18" s="228">
        <f t="shared" si="6"/>
        <v>2928.2000000000003</v>
      </c>
      <c r="L18" s="228">
        <f t="shared" si="7"/>
        <v>3194.4</v>
      </c>
      <c r="M18" s="228">
        <f t="shared" si="8"/>
        <v>3460.6</v>
      </c>
      <c r="N18" s="228">
        <f t="shared" si="9"/>
        <v>3726.7999999999997</v>
      </c>
      <c r="O18" s="228">
        <f t="shared" si="10"/>
        <v>3993</v>
      </c>
      <c r="P18" s="228">
        <f t="shared" si="19"/>
        <v>4259.2</v>
      </c>
      <c r="Q18" s="228">
        <f t="shared" si="20"/>
        <v>4525.3999999999996</v>
      </c>
      <c r="R18" s="228">
        <f t="shared" si="21"/>
        <v>4791.6000000000004</v>
      </c>
      <c r="S18" s="228">
        <f t="shared" si="11"/>
        <v>5057.8</v>
      </c>
      <c r="T18" s="228">
        <f t="shared" si="12"/>
        <v>5324</v>
      </c>
      <c r="U18" s="228">
        <f t="shared" si="13"/>
        <v>5590.2</v>
      </c>
      <c r="V18" s="228">
        <f t="shared" si="14"/>
        <v>5856.4000000000005</v>
      </c>
      <c r="W18" s="228">
        <f t="shared" si="15"/>
        <v>6122.5999999999995</v>
      </c>
      <c r="X18" s="228">
        <f t="shared" si="16"/>
        <v>6388.8</v>
      </c>
      <c r="Y18" s="114">
        <f t="shared" si="17"/>
        <v>6655</v>
      </c>
      <c r="Z18" s="268" t="s">
        <v>352</v>
      </c>
      <c r="AA18" s="262" t="s">
        <v>353</v>
      </c>
    </row>
    <row r="19" spans="1:27" ht="16.5" thickBot="1" x14ac:dyDescent="0.3">
      <c r="A19" s="548"/>
      <c r="B19" s="130" t="s">
        <v>293</v>
      </c>
      <c r="C19" s="228">
        <f t="shared" si="0"/>
        <v>798.6</v>
      </c>
      <c r="D19" s="228">
        <f t="shared" si="1"/>
        <v>1064.8</v>
      </c>
      <c r="E19" s="228">
        <f t="shared" si="2"/>
        <v>1331</v>
      </c>
      <c r="F19" s="228">
        <f t="shared" si="3"/>
        <v>1597.2</v>
      </c>
      <c r="G19" s="228">
        <f t="shared" si="4"/>
        <v>1863.3999999999999</v>
      </c>
      <c r="H19" s="228">
        <f t="shared" si="18"/>
        <v>2129.6</v>
      </c>
      <c r="I19" s="228">
        <f t="shared" si="5"/>
        <v>2395.8000000000002</v>
      </c>
      <c r="J19" s="126">
        <v>2662</v>
      </c>
      <c r="K19" s="228">
        <f t="shared" si="6"/>
        <v>2928.2000000000003</v>
      </c>
      <c r="L19" s="228">
        <f t="shared" si="7"/>
        <v>3194.4</v>
      </c>
      <c r="M19" s="228">
        <f t="shared" si="8"/>
        <v>3460.6</v>
      </c>
      <c r="N19" s="228">
        <f t="shared" si="9"/>
        <v>3726.7999999999997</v>
      </c>
      <c r="O19" s="228">
        <f t="shared" si="10"/>
        <v>3993</v>
      </c>
      <c r="P19" s="228">
        <f t="shared" si="19"/>
        <v>4259.2</v>
      </c>
      <c r="Q19" s="228">
        <f t="shared" si="20"/>
        <v>4525.3999999999996</v>
      </c>
      <c r="R19" s="228">
        <f t="shared" si="21"/>
        <v>4791.6000000000004</v>
      </c>
      <c r="S19" s="228">
        <f t="shared" si="11"/>
        <v>5057.8</v>
      </c>
      <c r="T19" s="228">
        <f t="shared" si="12"/>
        <v>5324</v>
      </c>
      <c r="U19" s="228">
        <f t="shared" si="13"/>
        <v>5590.2</v>
      </c>
      <c r="V19" s="228">
        <f t="shared" si="14"/>
        <v>5856.4000000000005</v>
      </c>
      <c r="W19" s="228">
        <f t="shared" si="15"/>
        <v>6122.5999999999995</v>
      </c>
      <c r="X19" s="228">
        <f t="shared" si="16"/>
        <v>6388.8</v>
      </c>
      <c r="Y19" s="114">
        <f t="shared" si="17"/>
        <v>6655</v>
      </c>
      <c r="Z19" s="268" t="s">
        <v>352</v>
      </c>
      <c r="AA19" s="262" t="s">
        <v>353</v>
      </c>
    </row>
    <row r="20" spans="1:27" ht="16.5" thickBot="1" x14ac:dyDescent="0.3">
      <c r="A20" s="548"/>
      <c r="B20" s="130" t="s">
        <v>145</v>
      </c>
      <c r="C20" s="228">
        <f t="shared" si="0"/>
        <v>798.6</v>
      </c>
      <c r="D20" s="228">
        <f t="shared" si="1"/>
        <v>1064.8</v>
      </c>
      <c r="E20" s="228">
        <f t="shared" si="2"/>
        <v>1331</v>
      </c>
      <c r="F20" s="228">
        <f t="shared" si="3"/>
        <v>1597.2</v>
      </c>
      <c r="G20" s="228">
        <f t="shared" si="4"/>
        <v>1863.3999999999999</v>
      </c>
      <c r="H20" s="228">
        <f t="shared" si="18"/>
        <v>2129.6</v>
      </c>
      <c r="I20" s="228">
        <f t="shared" si="5"/>
        <v>2395.8000000000002</v>
      </c>
      <c r="J20" s="126">
        <v>2662</v>
      </c>
      <c r="K20" s="228">
        <f t="shared" si="6"/>
        <v>2928.2000000000003</v>
      </c>
      <c r="L20" s="228">
        <f t="shared" si="7"/>
        <v>3194.4</v>
      </c>
      <c r="M20" s="228">
        <f t="shared" si="8"/>
        <v>3460.6</v>
      </c>
      <c r="N20" s="228">
        <f t="shared" si="9"/>
        <v>3726.7999999999997</v>
      </c>
      <c r="O20" s="228">
        <f t="shared" si="10"/>
        <v>3993</v>
      </c>
      <c r="P20" s="228">
        <f t="shared" si="19"/>
        <v>4259.2</v>
      </c>
      <c r="Q20" s="228">
        <f t="shared" si="20"/>
        <v>4525.3999999999996</v>
      </c>
      <c r="R20" s="228">
        <f t="shared" si="21"/>
        <v>4791.6000000000004</v>
      </c>
      <c r="S20" s="228">
        <f t="shared" si="11"/>
        <v>5057.8</v>
      </c>
      <c r="T20" s="228">
        <f t="shared" si="12"/>
        <v>5324</v>
      </c>
      <c r="U20" s="228">
        <f t="shared" si="13"/>
        <v>5590.2</v>
      </c>
      <c r="V20" s="228">
        <f t="shared" si="14"/>
        <v>5856.4000000000005</v>
      </c>
      <c r="W20" s="228">
        <f t="shared" si="15"/>
        <v>6122.5999999999995</v>
      </c>
      <c r="X20" s="228">
        <f t="shared" si="16"/>
        <v>6388.8</v>
      </c>
      <c r="Y20" s="114">
        <f t="shared" si="17"/>
        <v>6655</v>
      </c>
      <c r="Z20" s="268" t="s">
        <v>352</v>
      </c>
      <c r="AA20" s="262" t="s">
        <v>353</v>
      </c>
    </row>
    <row r="21" spans="1:27" ht="16.5" thickBot="1" x14ac:dyDescent="0.3">
      <c r="A21" s="548"/>
      <c r="B21" s="130" t="s">
        <v>146</v>
      </c>
      <c r="C21" s="228">
        <f t="shared" si="0"/>
        <v>798.6</v>
      </c>
      <c r="D21" s="228">
        <f t="shared" si="1"/>
        <v>1064.8</v>
      </c>
      <c r="E21" s="228">
        <f t="shared" si="2"/>
        <v>1331</v>
      </c>
      <c r="F21" s="228">
        <f t="shared" si="3"/>
        <v>1597.2</v>
      </c>
      <c r="G21" s="228">
        <f t="shared" si="4"/>
        <v>1863.3999999999999</v>
      </c>
      <c r="H21" s="228">
        <f t="shared" si="18"/>
        <v>2129.6</v>
      </c>
      <c r="I21" s="228">
        <f t="shared" si="5"/>
        <v>2395.8000000000002</v>
      </c>
      <c r="J21" s="126">
        <v>2662</v>
      </c>
      <c r="K21" s="228">
        <f t="shared" si="6"/>
        <v>2928.2000000000003</v>
      </c>
      <c r="L21" s="228">
        <f t="shared" si="7"/>
        <v>3194.4</v>
      </c>
      <c r="M21" s="228">
        <f t="shared" si="8"/>
        <v>3460.6</v>
      </c>
      <c r="N21" s="228">
        <f t="shared" si="9"/>
        <v>3726.7999999999997</v>
      </c>
      <c r="O21" s="228">
        <f t="shared" si="10"/>
        <v>3993</v>
      </c>
      <c r="P21" s="228">
        <f t="shared" si="19"/>
        <v>4259.2</v>
      </c>
      <c r="Q21" s="228">
        <f t="shared" si="20"/>
        <v>4525.3999999999996</v>
      </c>
      <c r="R21" s="228">
        <f t="shared" si="21"/>
        <v>4791.6000000000004</v>
      </c>
      <c r="S21" s="228">
        <f t="shared" si="11"/>
        <v>5057.8</v>
      </c>
      <c r="T21" s="228">
        <f t="shared" si="12"/>
        <v>5324</v>
      </c>
      <c r="U21" s="228">
        <f t="shared" si="13"/>
        <v>5590.2</v>
      </c>
      <c r="V21" s="228">
        <f t="shared" si="14"/>
        <v>5856.4000000000005</v>
      </c>
      <c r="W21" s="228">
        <f t="shared" si="15"/>
        <v>6122.5999999999995</v>
      </c>
      <c r="X21" s="228">
        <f t="shared" si="16"/>
        <v>6388.8</v>
      </c>
      <c r="Y21" s="114">
        <f t="shared" si="17"/>
        <v>6655</v>
      </c>
      <c r="Z21" s="268" t="s">
        <v>352</v>
      </c>
      <c r="AA21" s="262" t="s">
        <v>353</v>
      </c>
    </row>
    <row r="22" spans="1:27" ht="16.5" thickBot="1" x14ac:dyDescent="0.3">
      <c r="A22" s="548"/>
      <c r="B22" s="130" t="s">
        <v>5</v>
      </c>
      <c r="C22" s="228">
        <f t="shared" si="0"/>
        <v>798.6</v>
      </c>
      <c r="D22" s="228">
        <f t="shared" si="1"/>
        <v>1064.8</v>
      </c>
      <c r="E22" s="228">
        <f t="shared" si="2"/>
        <v>1331</v>
      </c>
      <c r="F22" s="228">
        <f t="shared" si="3"/>
        <v>1597.2</v>
      </c>
      <c r="G22" s="228">
        <f t="shared" si="4"/>
        <v>1863.3999999999999</v>
      </c>
      <c r="H22" s="228">
        <f t="shared" si="18"/>
        <v>2129.6</v>
      </c>
      <c r="I22" s="228">
        <f t="shared" si="5"/>
        <v>2395.8000000000002</v>
      </c>
      <c r="J22" s="126">
        <v>2662</v>
      </c>
      <c r="K22" s="228">
        <f t="shared" si="6"/>
        <v>2928.2000000000003</v>
      </c>
      <c r="L22" s="228">
        <f t="shared" si="7"/>
        <v>3194.4</v>
      </c>
      <c r="M22" s="228">
        <f t="shared" si="8"/>
        <v>3460.6</v>
      </c>
      <c r="N22" s="228">
        <f t="shared" si="9"/>
        <v>3726.7999999999997</v>
      </c>
      <c r="O22" s="228">
        <f t="shared" si="10"/>
        <v>3993</v>
      </c>
      <c r="P22" s="228">
        <f t="shared" si="19"/>
        <v>4259.2</v>
      </c>
      <c r="Q22" s="228">
        <f t="shared" si="20"/>
        <v>4525.3999999999996</v>
      </c>
      <c r="R22" s="228">
        <f t="shared" si="21"/>
        <v>4791.6000000000004</v>
      </c>
      <c r="S22" s="228">
        <f t="shared" si="11"/>
        <v>5057.8</v>
      </c>
      <c r="T22" s="228">
        <f t="shared" si="12"/>
        <v>5324</v>
      </c>
      <c r="U22" s="228">
        <f t="shared" si="13"/>
        <v>5590.2</v>
      </c>
      <c r="V22" s="228">
        <f t="shared" si="14"/>
        <v>5856.4000000000005</v>
      </c>
      <c r="W22" s="228">
        <f t="shared" si="15"/>
        <v>6122.5999999999995</v>
      </c>
      <c r="X22" s="228">
        <f t="shared" si="16"/>
        <v>6388.8</v>
      </c>
      <c r="Y22" s="114">
        <f t="shared" si="17"/>
        <v>6655</v>
      </c>
      <c r="Z22" s="268" t="s">
        <v>352</v>
      </c>
      <c r="AA22" s="262" t="s">
        <v>353</v>
      </c>
    </row>
    <row r="23" spans="1:27" ht="16.5" thickBot="1" x14ac:dyDescent="0.3">
      <c r="A23" s="548"/>
      <c r="B23" s="130" t="s">
        <v>147</v>
      </c>
      <c r="C23" s="228">
        <f t="shared" si="0"/>
        <v>798.6</v>
      </c>
      <c r="D23" s="228">
        <f t="shared" si="1"/>
        <v>1064.8</v>
      </c>
      <c r="E23" s="228">
        <f t="shared" si="2"/>
        <v>1331</v>
      </c>
      <c r="F23" s="228">
        <f t="shared" si="3"/>
        <v>1597.2</v>
      </c>
      <c r="G23" s="228">
        <f t="shared" si="4"/>
        <v>1863.3999999999999</v>
      </c>
      <c r="H23" s="228">
        <f t="shared" si="18"/>
        <v>2129.6</v>
      </c>
      <c r="I23" s="228">
        <f t="shared" si="5"/>
        <v>2395.8000000000002</v>
      </c>
      <c r="J23" s="126">
        <v>2662</v>
      </c>
      <c r="K23" s="228">
        <f t="shared" si="6"/>
        <v>2928.2000000000003</v>
      </c>
      <c r="L23" s="228">
        <f t="shared" si="7"/>
        <v>3194.4</v>
      </c>
      <c r="M23" s="228">
        <f t="shared" si="8"/>
        <v>3460.6</v>
      </c>
      <c r="N23" s="228">
        <f t="shared" si="9"/>
        <v>3726.7999999999997</v>
      </c>
      <c r="O23" s="228">
        <f t="shared" si="10"/>
        <v>3993</v>
      </c>
      <c r="P23" s="228">
        <f t="shared" si="19"/>
        <v>4259.2</v>
      </c>
      <c r="Q23" s="228">
        <f t="shared" si="20"/>
        <v>4525.3999999999996</v>
      </c>
      <c r="R23" s="228">
        <f t="shared" si="21"/>
        <v>4791.6000000000004</v>
      </c>
      <c r="S23" s="228">
        <f t="shared" si="11"/>
        <v>5057.8</v>
      </c>
      <c r="T23" s="228">
        <f t="shared" si="12"/>
        <v>5324</v>
      </c>
      <c r="U23" s="228">
        <f t="shared" si="13"/>
        <v>5590.2</v>
      </c>
      <c r="V23" s="228">
        <f t="shared" si="14"/>
        <v>5856.4000000000005</v>
      </c>
      <c r="W23" s="228">
        <f t="shared" si="15"/>
        <v>6122.5999999999995</v>
      </c>
      <c r="X23" s="228">
        <f t="shared" si="16"/>
        <v>6388.8</v>
      </c>
      <c r="Y23" s="114">
        <f t="shared" si="17"/>
        <v>6655</v>
      </c>
      <c r="Z23" s="268" t="s">
        <v>361</v>
      </c>
      <c r="AA23" s="262" t="s">
        <v>362</v>
      </c>
    </row>
    <row r="24" spans="1:27" ht="16.5" thickBot="1" x14ac:dyDescent="0.3">
      <c r="A24" s="548"/>
      <c r="B24" s="130" t="s">
        <v>335</v>
      </c>
      <c r="C24" s="228">
        <f t="shared" si="0"/>
        <v>798.6</v>
      </c>
      <c r="D24" s="228">
        <f t="shared" si="1"/>
        <v>1064.8</v>
      </c>
      <c r="E24" s="228">
        <f t="shared" si="2"/>
        <v>1331</v>
      </c>
      <c r="F24" s="228">
        <f t="shared" si="3"/>
        <v>1597.2</v>
      </c>
      <c r="G24" s="228">
        <f t="shared" si="4"/>
        <v>1863.3999999999999</v>
      </c>
      <c r="H24" s="228">
        <f t="shared" si="18"/>
        <v>2129.6</v>
      </c>
      <c r="I24" s="228">
        <f t="shared" si="5"/>
        <v>2395.8000000000002</v>
      </c>
      <c r="J24" s="126">
        <v>2662</v>
      </c>
      <c r="K24" s="228">
        <f t="shared" si="6"/>
        <v>2928.2000000000003</v>
      </c>
      <c r="L24" s="228">
        <f t="shared" si="7"/>
        <v>3194.4</v>
      </c>
      <c r="M24" s="228">
        <f t="shared" si="8"/>
        <v>3460.6</v>
      </c>
      <c r="N24" s="228">
        <f t="shared" si="9"/>
        <v>3726.7999999999997</v>
      </c>
      <c r="O24" s="228">
        <f t="shared" si="10"/>
        <v>3993</v>
      </c>
      <c r="P24" s="228">
        <f t="shared" si="19"/>
        <v>4259.2</v>
      </c>
      <c r="Q24" s="228">
        <f t="shared" si="20"/>
        <v>4525.3999999999996</v>
      </c>
      <c r="R24" s="228">
        <f t="shared" si="21"/>
        <v>4791.6000000000004</v>
      </c>
      <c r="S24" s="228">
        <f t="shared" si="11"/>
        <v>5057.8</v>
      </c>
      <c r="T24" s="228">
        <f t="shared" si="12"/>
        <v>5324</v>
      </c>
      <c r="U24" s="228">
        <f t="shared" si="13"/>
        <v>5590.2</v>
      </c>
      <c r="V24" s="228">
        <f t="shared" si="14"/>
        <v>5856.4000000000005</v>
      </c>
      <c r="W24" s="228">
        <f t="shared" si="15"/>
        <v>6122.5999999999995</v>
      </c>
      <c r="X24" s="228">
        <f t="shared" si="16"/>
        <v>6388.8</v>
      </c>
      <c r="Y24" s="114">
        <f t="shared" si="17"/>
        <v>6655</v>
      </c>
      <c r="Z24" s="268" t="s">
        <v>352</v>
      </c>
      <c r="AA24" s="262" t="s">
        <v>353</v>
      </c>
    </row>
    <row r="25" spans="1:27" ht="16.5" thickBot="1" x14ac:dyDescent="0.3">
      <c r="A25" s="548"/>
      <c r="B25" s="130" t="s">
        <v>336</v>
      </c>
      <c r="C25" s="228">
        <f t="shared" si="0"/>
        <v>798.6</v>
      </c>
      <c r="D25" s="228">
        <f t="shared" si="1"/>
        <v>1064.8</v>
      </c>
      <c r="E25" s="228">
        <f t="shared" si="2"/>
        <v>1331</v>
      </c>
      <c r="F25" s="228">
        <f t="shared" si="3"/>
        <v>1597.2</v>
      </c>
      <c r="G25" s="228">
        <f t="shared" si="4"/>
        <v>1863.3999999999999</v>
      </c>
      <c r="H25" s="228">
        <f t="shared" si="18"/>
        <v>2129.6</v>
      </c>
      <c r="I25" s="228">
        <f t="shared" si="5"/>
        <v>2395.8000000000002</v>
      </c>
      <c r="J25" s="126">
        <v>2662</v>
      </c>
      <c r="K25" s="228">
        <f t="shared" si="6"/>
        <v>2928.2000000000003</v>
      </c>
      <c r="L25" s="228">
        <f t="shared" si="7"/>
        <v>3194.4</v>
      </c>
      <c r="M25" s="228">
        <f t="shared" si="8"/>
        <v>3460.6</v>
      </c>
      <c r="N25" s="228">
        <f t="shared" si="9"/>
        <v>3726.7999999999997</v>
      </c>
      <c r="O25" s="228">
        <f t="shared" si="10"/>
        <v>3993</v>
      </c>
      <c r="P25" s="228">
        <f t="shared" si="19"/>
        <v>4259.2</v>
      </c>
      <c r="Q25" s="228">
        <f t="shared" si="20"/>
        <v>4525.3999999999996</v>
      </c>
      <c r="R25" s="228">
        <f t="shared" si="21"/>
        <v>4791.6000000000004</v>
      </c>
      <c r="S25" s="228">
        <f t="shared" si="11"/>
        <v>5057.8</v>
      </c>
      <c r="T25" s="228">
        <f t="shared" si="12"/>
        <v>5324</v>
      </c>
      <c r="U25" s="228">
        <f t="shared" si="13"/>
        <v>5590.2</v>
      </c>
      <c r="V25" s="228">
        <f t="shared" si="14"/>
        <v>5856.4000000000005</v>
      </c>
      <c r="W25" s="228">
        <f t="shared" si="15"/>
        <v>6122.5999999999995</v>
      </c>
      <c r="X25" s="228">
        <f t="shared" si="16"/>
        <v>6388.8</v>
      </c>
      <c r="Y25" s="114">
        <f>J25*2.5</f>
        <v>6655</v>
      </c>
      <c r="Z25" s="268" t="s">
        <v>352</v>
      </c>
      <c r="AA25" s="262" t="s">
        <v>353</v>
      </c>
    </row>
    <row r="26" spans="1:27" ht="16.5" thickBot="1" x14ac:dyDescent="0.3">
      <c r="A26" s="548"/>
      <c r="B26" s="130" t="s">
        <v>150</v>
      </c>
      <c r="C26" s="228">
        <f t="shared" si="0"/>
        <v>798.6</v>
      </c>
      <c r="D26" s="228">
        <f t="shared" si="1"/>
        <v>1064.8</v>
      </c>
      <c r="E26" s="228">
        <f>J26*0.5</f>
        <v>1331</v>
      </c>
      <c r="F26" s="228">
        <f t="shared" si="3"/>
        <v>1597.2</v>
      </c>
      <c r="G26" s="228">
        <f t="shared" si="4"/>
        <v>1863.3999999999999</v>
      </c>
      <c r="H26" s="228">
        <f t="shared" si="18"/>
        <v>2129.6</v>
      </c>
      <c r="I26" s="228">
        <f t="shared" si="5"/>
        <v>2395.8000000000002</v>
      </c>
      <c r="J26" s="126">
        <v>2662</v>
      </c>
      <c r="K26" s="228">
        <f t="shared" si="6"/>
        <v>2928.2000000000003</v>
      </c>
      <c r="L26" s="228">
        <f t="shared" si="7"/>
        <v>3194.4</v>
      </c>
      <c r="M26" s="228">
        <f t="shared" si="8"/>
        <v>3460.6</v>
      </c>
      <c r="N26" s="228">
        <f t="shared" si="9"/>
        <v>3726.7999999999997</v>
      </c>
      <c r="O26" s="228">
        <f t="shared" si="10"/>
        <v>3993</v>
      </c>
      <c r="P26" s="228">
        <f t="shared" si="19"/>
        <v>4259.2</v>
      </c>
      <c r="Q26" s="228">
        <f t="shared" si="20"/>
        <v>4525.3999999999996</v>
      </c>
      <c r="R26" s="228">
        <f t="shared" si="21"/>
        <v>4791.6000000000004</v>
      </c>
      <c r="S26" s="228">
        <f t="shared" si="11"/>
        <v>5057.8</v>
      </c>
      <c r="T26" s="228">
        <f t="shared" si="12"/>
        <v>5324</v>
      </c>
      <c r="U26" s="228">
        <f t="shared" si="13"/>
        <v>5590.2</v>
      </c>
      <c r="V26" s="228">
        <f t="shared" si="14"/>
        <v>5856.4000000000005</v>
      </c>
      <c r="W26" s="228">
        <f t="shared" si="15"/>
        <v>6122.5999999999995</v>
      </c>
      <c r="X26" s="228">
        <f t="shared" si="16"/>
        <v>6388.8</v>
      </c>
      <c r="Y26" s="114">
        <f t="shared" si="17"/>
        <v>6655</v>
      </c>
      <c r="Z26" s="268" t="s">
        <v>352</v>
      </c>
      <c r="AA26" s="262" t="s">
        <v>353</v>
      </c>
    </row>
    <row r="27" spans="1:27" ht="16.5" thickBot="1" x14ac:dyDescent="0.3">
      <c r="A27" s="548"/>
      <c r="B27" s="130" t="s">
        <v>151</v>
      </c>
      <c r="C27" s="228">
        <f t="shared" si="0"/>
        <v>798.6</v>
      </c>
      <c r="D27" s="228">
        <f t="shared" si="1"/>
        <v>1064.8</v>
      </c>
      <c r="E27" s="228">
        <f>J27*0.5</f>
        <v>1331</v>
      </c>
      <c r="F27" s="228">
        <f t="shared" si="3"/>
        <v>1597.2</v>
      </c>
      <c r="G27" s="228">
        <f t="shared" si="4"/>
        <v>1863.3999999999999</v>
      </c>
      <c r="H27" s="228">
        <f t="shared" si="18"/>
        <v>2129.6</v>
      </c>
      <c r="I27" s="228">
        <f t="shared" si="5"/>
        <v>2395.8000000000002</v>
      </c>
      <c r="J27" s="126">
        <v>2662</v>
      </c>
      <c r="K27" s="228">
        <f t="shared" si="6"/>
        <v>2928.2000000000003</v>
      </c>
      <c r="L27" s="228">
        <f t="shared" si="7"/>
        <v>3194.4</v>
      </c>
      <c r="M27" s="228">
        <f t="shared" si="8"/>
        <v>3460.6</v>
      </c>
      <c r="N27" s="228">
        <f t="shared" si="9"/>
        <v>3726.7999999999997</v>
      </c>
      <c r="O27" s="228">
        <f t="shared" si="10"/>
        <v>3993</v>
      </c>
      <c r="P27" s="228">
        <f t="shared" si="19"/>
        <v>4259.2</v>
      </c>
      <c r="Q27" s="228">
        <f t="shared" si="20"/>
        <v>4525.3999999999996</v>
      </c>
      <c r="R27" s="228">
        <f t="shared" si="21"/>
        <v>4791.6000000000004</v>
      </c>
      <c r="S27" s="228">
        <f t="shared" si="11"/>
        <v>5057.8</v>
      </c>
      <c r="T27" s="228">
        <f t="shared" si="12"/>
        <v>5324</v>
      </c>
      <c r="U27" s="228">
        <f t="shared" si="13"/>
        <v>5590.2</v>
      </c>
      <c r="V27" s="228">
        <f t="shared" si="14"/>
        <v>5856.4000000000005</v>
      </c>
      <c r="W27" s="228">
        <f t="shared" si="15"/>
        <v>6122.5999999999995</v>
      </c>
      <c r="X27" s="228">
        <f t="shared" si="16"/>
        <v>6388.8</v>
      </c>
      <c r="Y27" s="114">
        <f t="shared" si="17"/>
        <v>6655</v>
      </c>
      <c r="Z27" s="268" t="s">
        <v>352</v>
      </c>
      <c r="AA27" s="262" t="s">
        <v>353</v>
      </c>
    </row>
    <row r="28" spans="1:27" ht="16.5" thickBot="1" x14ac:dyDescent="0.3">
      <c r="A28" s="548"/>
      <c r="B28" s="364" t="s">
        <v>294</v>
      </c>
      <c r="C28" s="228">
        <f t="shared" si="0"/>
        <v>798.6</v>
      </c>
      <c r="D28" s="228">
        <f t="shared" si="1"/>
        <v>1064.8</v>
      </c>
      <c r="E28" s="228">
        <f t="shared" si="2"/>
        <v>1331</v>
      </c>
      <c r="F28" s="228">
        <f t="shared" si="3"/>
        <v>1597.2</v>
      </c>
      <c r="G28" s="228">
        <f t="shared" si="4"/>
        <v>1863.3999999999999</v>
      </c>
      <c r="H28" s="228">
        <f t="shared" si="18"/>
        <v>2129.6</v>
      </c>
      <c r="I28" s="228">
        <f t="shared" si="5"/>
        <v>2395.8000000000002</v>
      </c>
      <c r="J28" s="126">
        <v>2662</v>
      </c>
      <c r="K28" s="228">
        <f t="shared" si="6"/>
        <v>2928.2000000000003</v>
      </c>
      <c r="L28" s="228">
        <f t="shared" si="7"/>
        <v>3194.4</v>
      </c>
      <c r="M28" s="228">
        <f t="shared" si="8"/>
        <v>3460.6</v>
      </c>
      <c r="N28" s="228">
        <f t="shared" si="9"/>
        <v>3726.7999999999997</v>
      </c>
      <c r="O28" s="228">
        <f t="shared" si="10"/>
        <v>3993</v>
      </c>
      <c r="P28" s="228">
        <f t="shared" si="19"/>
        <v>4259.2</v>
      </c>
      <c r="Q28" s="228">
        <f t="shared" si="20"/>
        <v>4525.3999999999996</v>
      </c>
      <c r="R28" s="228">
        <f t="shared" si="21"/>
        <v>4791.6000000000004</v>
      </c>
      <c r="S28" s="228">
        <f t="shared" si="11"/>
        <v>5057.8</v>
      </c>
      <c r="T28" s="228">
        <f t="shared" si="12"/>
        <v>5324</v>
      </c>
      <c r="U28" s="228">
        <f t="shared" si="13"/>
        <v>5590.2</v>
      </c>
      <c r="V28" s="228">
        <f t="shared" si="14"/>
        <v>5856.4000000000005</v>
      </c>
      <c r="W28" s="228">
        <f t="shared" si="15"/>
        <v>6122.5999999999995</v>
      </c>
      <c r="X28" s="228">
        <f t="shared" si="16"/>
        <v>6388.8</v>
      </c>
      <c r="Y28" s="114">
        <f t="shared" si="17"/>
        <v>6655</v>
      </c>
      <c r="Z28" s="268" t="s">
        <v>352</v>
      </c>
      <c r="AA28" s="262" t="s">
        <v>353</v>
      </c>
    </row>
    <row r="29" spans="1:27" ht="15" customHeight="1" thickBot="1" x14ac:dyDescent="0.3">
      <c r="A29" s="630"/>
      <c r="B29" s="632" t="s">
        <v>299</v>
      </c>
      <c r="C29" s="228">
        <f t="shared" si="0"/>
        <v>798.6</v>
      </c>
      <c r="D29" s="228">
        <f t="shared" si="1"/>
        <v>1064.8</v>
      </c>
      <c r="E29" s="228">
        <f t="shared" si="2"/>
        <v>1331</v>
      </c>
      <c r="F29" s="228">
        <f t="shared" si="3"/>
        <v>1597.2</v>
      </c>
      <c r="G29" s="228">
        <f t="shared" si="4"/>
        <v>1863.3999999999999</v>
      </c>
      <c r="H29" s="228">
        <f t="shared" si="18"/>
        <v>2129.6</v>
      </c>
      <c r="I29" s="228">
        <f t="shared" si="5"/>
        <v>2395.8000000000002</v>
      </c>
      <c r="J29" s="126">
        <v>2662</v>
      </c>
      <c r="K29" s="228">
        <f t="shared" si="6"/>
        <v>2928.2000000000003</v>
      </c>
      <c r="L29" s="228">
        <f t="shared" si="7"/>
        <v>3194.4</v>
      </c>
      <c r="M29" s="228">
        <f t="shared" si="8"/>
        <v>3460.6</v>
      </c>
      <c r="N29" s="228">
        <f t="shared" si="9"/>
        <v>3726.7999999999997</v>
      </c>
      <c r="O29" s="228">
        <f t="shared" si="10"/>
        <v>3993</v>
      </c>
      <c r="P29" s="228">
        <f t="shared" si="19"/>
        <v>4259.2</v>
      </c>
      <c r="Q29" s="228">
        <f t="shared" si="20"/>
        <v>4525.3999999999996</v>
      </c>
      <c r="R29" s="228">
        <f t="shared" si="21"/>
        <v>4791.6000000000004</v>
      </c>
      <c r="S29" s="228">
        <f t="shared" si="11"/>
        <v>5057.8</v>
      </c>
      <c r="T29" s="228">
        <f t="shared" si="12"/>
        <v>5324</v>
      </c>
      <c r="U29" s="228">
        <f t="shared" si="13"/>
        <v>5590.2</v>
      </c>
      <c r="V29" s="228">
        <f t="shared" si="14"/>
        <v>5856.4000000000005</v>
      </c>
      <c r="W29" s="228">
        <f t="shared" si="15"/>
        <v>6122.5999999999995</v>
      </c>
      <c r="X29" s="228">
        <f t="shared" si="16"/>
        <v>6388.8</v>
      </c>
      <c r="Y29" s="114">
        <f t="shared" si="17"/>
        <v>6655</v>
      </c>
      <c r="Z29" s="589" t="s">
        <v>352</v>
      </c>
      <c r="AA29" s="590" t="s">
        <v>353</v>
      </c>
    </row>
    <row r="30" spans="1:27" ht="15" customHeight="1" x14ac:dyDescent="0.25">
      <c r="A30" s="630"/>
      <c r="B30" s="633"/>
      <c r="C30" s="228">
        <f t="shared" si="0"/>
        <v>798.6</v>
      </c>
      <c r="D30" s="228">
        <f t="shared" si="1"/>
        <v>1064.8</v>
      </c>
      <c r="E30" s="228">
        <f t="shared" si="2"/>
        <v>1331</v>
      </c>
      <c r="F30" s="228">
        <f t="shared" si="3"/>
        <v>1597.2</v>
      </c>
      <c r="G30" s="228">
        <f t="shared" si="4"/>
        <v>1863.3999999999999</v>
      </c>
      <c r="H30" s="228">
        <f t="shared" si="18"/>
        <v>2129.6</v>
      </c>
      <c r="I30" s="228">
        <f t="shared" si="5"/>
        <v>2395.8000000000002</v>
      </c>
      <c r="J30" s="126">
        <v>2662</v>
      </c>
      <c r="K30" s="228">
        <f t="shared" si="6"/>
        <v>2928.2000000000003</v>
      </c>
      <c r="L30" s="228">
        <f t="shared" si="7"/>
        <v>3194.4</v>
      </c>
      <c r="M30" s="228">
        <f t="shared" si="8"/>
        <v>3460.6</v>
      </c>
      <c r="N30" s="228">
        <f t="shared" si="9"/>
        <v>3726.7999999999997</v>
      </c>
      <c r="O30" s="228">
        <f t="shared" si="10"/>
        <v>3993</v>
      </c>
      <c r="P30" s="228">
        <f t="shared" si="19"/>
        <v>4259.2</v>
      </c>
      <c r="Q30" s="228">
        <f t="shared" si="20"/>
        <v>4525.3999999999996</v>
      </c>
      <c r="R30" s="228">
        <f t="shared" si="21"/>
        <v>4791.6000000000004</v>
      </c>
      <c r="S30" s="228">
        <f t="shared" si="11"/>
        <v>5057.8</v>
      </c>
      <c r="T30" s="228">
        <f t="shared" si="12"/>
        <v>5324</v>
      </c>
      <c r="U30" s="228">
        <f t="shared" si="13"/>
        <v>5590.2</v>
      </c>
      <c r="V30" s="228">
        <f t="shared" si="14"/>
        <v>5856.4000000000005</v>
      </c>
      <c r="W30" s="228">
        <f t="shared" si="15"/>
        <v>6122.5999999999995</v>
      </c>
      <c r="X30" s="228">
        <f t="shared" si="16"/>
        <v>6388.8</v>
      </c>
      <c r="Y30" s="114">
        <f t="shared" si="17"/>
        <v>6655</v>
      </c>
      <c r="Z30" s="562"/>
      <c r="AA30" s="564"/>
    </row>
    <row r="31" spans="1:27" ht="31.5" x14ac:dyDescent="0.25">
      <c r="A31" s="548"/>
      <c r="B31" s="365" t="s">
        <v>337</v>
      </c>
      <c r="C31" s="228">
        <f t="shared" si="0"/>
        <v>639</v>
      </c>
      <c r="D31" s="228">
        <f t="shared" si="1"/>
        <v>852</v>
      </c>
      <c r="E31" s="228">
        <f t="shared" si="2"/>
        <v>1065</v>
      </c>
      <c r="F31" s="228">
        <f t="shared" si="3"/>
        <v>1278</v>
      </c>
      <c r="G31" s="228">
        <f t="shared" si="4"/>
        <v>1491</v>
      </c>
      <c r="H31" s="228">
        <f t="shared" si="18"/>
        <v>1704</v>
      </c>
      <c r="I31" s="228">
        <f t="shared" si="5"/>
        <v>1917</v>
      </c>
      <c r="J31" s="371">
        <v>2130</v>
      </c>
      <c r="K31" s="228">
        <f t="shared" si="6"/>
        <v>2343</v>
      </c>
      <c r="L31" s="228">
        <f t="shared" si="7"/>
        <v>2556</v>
      </c>
      <c r="M31" s="228">
        <f t="shared" si="8"/>
        <v>2769</v>
      </c>
      <c r="N31" s="228">
        <f t="shared" si="9"/>
        <v>2982</v>
      </c>
      <c r="O31" s="228">
        <f t="shared" si="10"/>
        <v>3195</v>
      </c>
      <c r="P31" s="228">
        <f t="shared" si="19"/>
        <v>3408</v>
      </c>
      <c r="Q31" s="228">
        <f t="shared" si="20"/>
        <v>3621</v>
      </c>
      <c r="R31" s="228">
        <f t="shared" si="21"/>
        <v>3834</v>
      </c>
      <c r="S31" s="228">
        <f t="shared" si="11"/>
        <v>4047</v>
      </c>
      <c r="T31" s="228">
        <f t="shared" si="12"/>
        <v>4260</v>
      </c>
      <c r="U31" s="228">
        <f t="shared" si="13"/>
        <v>4473</v>
      </c>
      <c r="V31" s="228">
        <f t="shared" si="14"/>
        <v>4686</v>
      </c>
      <c r="W31" s="228">
        <f t="shared" si="15"/>
        <v>4899</v>
      </c>
      <c r="X31" s="228">
        <f t="shared" si="16"/>
        <v>5112</v>
      </c>
      <c r="Y31" s="114">
        <f t="shared" si="17"/>
        <v>5325</v>
      </c>
      <c r="Z31" s="268" t="s">
        <v>298</v>
      </c>
      <c r="AA31" s="262" t="s">
        <v>356</v>
      </c>
    </row>
    <row r="32" spans="1:27" ht="32.25" thickBot="1" x14ac:dyDescent="0.3">
      <c r="A32" s="549"/>
      <c r="B32" s="137" t="s">
        <v>338</v>
      </c>
      <c r="C32" s="133">
        <f t="shared" si="0"/>
        <v>639</v>
      </c>
      <c r="D32" s="133">
        <f t="shared" si="1"/>
        <v>852</v>
      </c>
      <c r="E32" s="133">
        <f t="shared" si="2"/>
        <v>1065</v>
      </c>
      <c r="F32" s="133">
        <f t="shared" si="3"/>
        <v>1278</v>
      </c>
      <c r="G32" s="133">
        <f t="shared" si="4"/>
        <v>1491</v>
      </c>
      <c r="H32" s="133">
        <f t="shared" si="18"/>
        <v>1704</v>
      </c>
      <c r="I32" s="133">
        <f t="shared" si="5"/>
        <v>1917</v>
      </c>
      <c r="J32" s="372">
        <v>2130</v>
      </c>
      <c r="K32" s="133">
        <f t="shared" si="6"/>
        <v>2343</v>
      </c>
      <c r="L32" s="133">
        <f t="shared" si="7"/>
        <v>2556</v>
      </c>
      <c r="M32" s="133">
        <f t="shared" si="8"/>
        <v>2769</v>
      </c>
      <c r="N32" s="133">
        <f t="shared" si="9"/>
        <v>2982</v>
      </c>
      <c r="O32" s="133">
        <f t="shared" si="10"/>
        <v>3195</v>
      </c>
      <c r="P32" s="133">
        <f t="shared" si="19"/>
        <v>3408</v>
      </c>
      <c r="Q32" s="133">
        <f t="shared" si="20"/>
        <v>3621</v>
      </c>
      <c r="R32" s="133">
        <f t="shared" si="21"/>
        <v>3834</v>
      </c>
      <c r="S32" s="133">
        <f t="shared" si="11"/>
        <v>4047</v>
      </c>
      <c r="T32" s="133">
        <f t="shared" si="12"/>
        <v>4260</v>
      </c>
      <c r="U32" s="133">
        <f t="shared" si="13"/>
        <v>4473</v>
      </c>
      <c r="V32" s="133">
        <f t="shared" si="14"/>
        <v>4686</v>
      </c>
      <c r="W32" s="133">
        <f t="shared" si="15"/>
        <v>4899</v>
      </c>
      <c r="X32" s="133">
        <f t="shared" si="16"/>
        <v>5112</v>
      </c>
      <c r="Y32" s="134">
        <f t="shared" si="17"/>
        <v>5325</v>
      </c>
      <c r="Z32" s="269" t="s">
        <v>298</v>
      </c>
      <c r="AA32" s="263" t="s">
        <v>353</v>
      </c>
    </row>
    <row r="33" spans="1:27" ht="16.5" thickBot="1" x14ac:dyDescent="0.3">
      <c r="A33" s="569">
        <v>3</v>
      </c>
      <c r="B33" s="136" t="s">
        <v>6</v>
      </c>
      <c r="C33" s="126">
        <f t="shared" si="0"/>
        <v>844.5</v>
      </c>
      <c r="D33" s="126">
        <f t="shared" si="1"/>
        <v>1126</v>
      </c>
      <c r="E33" s="126">
        <f t="shared" si="2"/>
        <v>1407.5</v>
      </c>
      <c r="F33" s="126">
        <f t="shared" si="3"/>
        <v>1689</v>
      </c>
      <c r="G33" s="126">
        <f t="shared" si="4"/>
        <v>1970.4999999999998</v>
      </c>
      <c r="H33" s="126">
        <f t="shared" si="18"/>
        <v>2252</v>
      </c>
      <c r="I33" s="126">
        <f t="shared" si="5"/>
        <v>2533.5</v>
      </c>
      <c r="J33" s="126">
        <v>2815</v>
      </c>
      <c r="K33" s="126">
        <f t="shared" si="6"/>
        <v>3096.5000000000005</v>
      </c>
      <c r="L33" s="126">
        <f t="shared" si="7"/>
        <v>3378</v>
      </c>
      <c r="M33" s="126">
        <f t="shared" si="8"/>
        <v>3659.5</v>
      </c>
      <c r="N33" s="126">
        <f t="shared" si="9"/>
        <v>3940.9999999999995</v>
      </c>
      <c r="O33" s="126">
        <f t="shared" si="10"/>
        <v>4222.5</v>
      </c>
      <c r="P33" s="126">
        <f t="shared" si="19"/>
        <v>4504</v>
      </c>
      <c r="Q33" s="126">
        <f t="shared" si="20"/>
        <v>4785.5</v>
      </c>
      <c r="R33" s="126">
        <f t="shared" si="21"/>
        <v>5067</v>
      </c>
      <c r="S33" s="126">
        <f t="shared" si="11"/>
        <v>5348.5</v>
      </c>
      <c r="T33" s="126">
        <f t="shared" si="12"/>
        <v>5630</v>
      </c>
      <c r="U33" s="126">
        <f t="shared" si="13"/>
        <v>5911.5</v>
      </c>
      <c r="V33" s="126">
        <f t="shared" si="14"/>
        <v>6193.0000000000009</v>
      </c>
      <c r="W33" s="126">
        <f t="shared" si="15"/>
        <v>6474.4999999999991</v>
      </c>
      <c r="X33" s="126">
        <f t="shared" si="16"/>
        <v>6756</v>
      </c>
      <c r="Y33" s="127">
        <f t="shared" si="17"/>
        <v>7037.5</v>
      </c>
      <c r="Z33" s="267" t="s">
        <v>352</v>
      </c>
      <c r="AA33" s="261" t="s">
        <v>353</v>
      </c>
    </row>
    <row r="34" spans="1:27" ht="32.25" thickBot="1" x14ac:dyDescent="0.3">
      <c r="A34" s="570"/>
      <c r="B34" s="130" t="s">
        <v>300</v>
      </c>
      <c r="C34" s="228">
        <f t="shared" si="0"/>
        <v>844.5</v>
      </c>
      <c r="D34" s="228">
        <f t="shared" si="1"/>
        <v>1126</v>
      </c>
      <c r="E34" s="228">
        <f t="shared" si="2"/>
        <v>1407.5</v>
      </c>
      <c r="F34" s="228">
        <f t="shared" si="3"/>
        <v>1689</v>
      </c>
      <c r="G34" s="228">
        <f t="shared" si="4"/>
        <v>1970.4999999999998</v>
      </c>
      <c r="H34" s="228">
        <f t="shared" si="18"/>
        <v>2252</v>
      </c>
      <c r="I34" s="228">
        <f t="shared" si="5"/>
        <v>2533.5</v>
      </c>
      <c r="J34" s="126">
        <v>2815</v>
      </c>
      <c r="K34" s="228">
        <f t="shared" si="6"/>
        <v>3096.5000000000005</v>
      </c>
      <c r="L34" s="228">
        <f t="shared" si="7"/>
        <v>3378</v>
      </c>
      <c r="M34" s="228">
        <f t="shared" si="8"/>
        <v>3659.5</v>
      </c>
      <c r="N34" s="228">
        <f t="shared" si="9"/>
        <v>3940.9999999999995</v>
      </c>
      <c r="O34" s="228">
        <f t="shared" si="10"/>
        <v>4222.5</v>
      </c>
      <c r="P34" s="228">
        <f t="shared" si="19"/>
        <v>4504</v>
      </c>
      <c r="Q34" s="228">
        <f t="shared" si="20"/>
        <v>4785.5</v>
      </c>
      <c r="R34" s="228">
        <f t="shared" si="21"/>
        <v>5067</v>
      </c>
      <c r="S34" s="228">
        <f t="shared" si="11"/>
        <v>5348.5</v>
      </c>
      <c r="T34" s="228">
        <f t="shared" si="12"/>
        <v>5630</v>
      </c>
      <c r="U34" s="228">
        <f t="shared" si="13"/>
        <v>5911.5</v>
      </c>
      <c r="V34" s="228">
        <f t="shared" si="14"/>
        <v>6193.0000000000009</v>
      </c>
      <c r="W34" s="228">
        <f t="shared" si="15"/>
        <v>6474.4999999999991</v>
      </c>
      <c r="X34" s="228">
        <f t="shared" si="16"/>
        <v>6756</v>
      </c>
      <c r="Y34" s="114">
        <f t="shared" si="17"/>
        <v>7037.5</v>
      </c>
      <c r="Z34" s="268" t="s">
        <v>359</v>
      </c>
      <c r="AA34" s="262" t="s">
        <v>360</v>
      </c>
    </row>
    <row r="35" spans="1:27" ht="31.5" thickBot="1" x14ac:dyDescent="0.3">
      <c r="A35" s="570"/>
      <c r="B35" s="130" t="s">
        <v>301</v>
      </c>
      <c r="C35" s="228">
        <f t="shared" si="0"/>
        <v>844.5</v>
      </c>
      <c r="D35" s="228">
        <f t="shared" si="1"/>
        <v>1126</v>
      </c>
      <c r="E35" s="228">
        <f t="shared" si="2"/>
        <v>1407.5</v>
      </c>
      <c r="F35" s="228">
        <f t="shared" si="3"/>
        <v>1689</v>
      </c>
      <c r="G35" s="228">
        <f t="shared" si="4"/>
        <v>1970.4999999999998</v>
      </c>
      <c r="H35" s="228">
        <f t="shared" si="18"/>
        <v>2252</v>
      </c>
      <c r="I35" s="228">
        <f t="shared" si="5"/>
        <v>2533.5</v>
      </c>
      <c r="J35" s="126">
        <v>2815</v>
      </c>
      <c r="K35" s="228">
        <f t="shared" si="6"/>
        <v>3096.5000000000005</v>
      </c>
      <c r="L35" s="228">
        <f t="shared" si="7"/>
        <v>3378</v>
      </c>
      <c r="M35" s="228">
        <f t="shared" si="8"/>
        <v>3659.5</v>
      </c>
      <c r="N35" s="228">
        <f t="shared" si="9"/>
        <v>3940.9999999999995</v>
      </c>
      <c r="O35" s="228">
        <f t="shared" si="10"/>
        <v>4222.5</v>
      </c>
      <c r="P35" s="228">
        <f t="shared" si="19"/>
        <v>4504</v>
      </c>
      <c r="Q35" s="228">
        <f t="shared" si="20"/>
        <v>4785.5</v>
      </c>
      <c r="R35" s="228">
        <f t="shared" si="21"/>
        <v>5067</v>
      </c>
      <c r="S35" s="228">
        <f t="shared" si="11"/>
        <v>5348.5</v>
      </c>
      <c r="T35" s="228">
        <f t="shared" si="12"/>
        <v>5630</v>
      </c>
      <c r="U35" s="228">
        <f t="shared" si="13"/>
        <v>5911.5</v>
      </c>
      <c r="V35" s="228">
        <f t="shared" si="14"/>
        <v>6193.0000000000009</v>
      </c>
      <c r="W35" s="228">
        <f t="shared" si="15"/>
        <v>6474.4999999999991</v>
      </c>
      <c r="X35" s="228">
        <f t="shared" si="16"/>
        <v>6756</v>
      </c>
      <c r="Y35" s="114">
        <f t="shared" si="17"/>
        <v>7037.5</v>
      </c>
      <c r="Z35" s="268" t="s">
        <v>352</v>
      </c>
      <c r="AA35" s="262" t="s">
        <v>298</v>
      </c>
    </row>
    <row r="36" spans="1:27" ht="15.75" x14ac:dyDescent="0.25">
      <c r="A36" s="570"/>
      <c r="B36" s="130" t="s">
        <v>302</v>
      </c>
      <c r="C36" s="228">
        <f t="shared" si="0"/>
        <v>844.5</v>
      </c>
      <c r="D36" s="228">
        <f t="shared" si="1"/>
        <v>1126</v>
      </c>
      <c r="E36" s="228">
        <f t="shared" si="2"/>
        <v>1407.5</v>
      </c>
      <c r="F36" s="228">
        <f t="shared" si="3"/>
        <v>1689</v>
      </c>
      <c r="G36" s="228">
        <f t="shared" si="4"/>
        <v>1970.4999999999998</v>
      </c>
      <c r="H36" s="228">
        <f t="shared" si="18"/>
        <v>2252</v>
      </c>
      <c r="I36" s="228">
        <f t="shared" si="5"/>
        <v>2533.5</v>
      </c>
      <c r="J36" s="126">
        <v>2815</v>
      </c>
      <c r="K36" s="228">
        <f t="shared" si="6"/>
        <v>3096.5000000000005</v>
      </c>
      <c r="L36" s="228">
        <f t="shared" si="7"/>
        <v>3378</v>
      </c>
      <c r="M36" s="228">
        <f t="shared" si="8"/>
        <v>3659.5</v>
      </c>
      <c r="N36" s="228">
        <f t="shared" si="9"/>
        <v>3940.9999999999995</v>
      </c>
      <c r="O36" s="228">
        <f t="shared" si="10"/>
        <v>4222.5</v>
      </c>
      <c r="P36" s="228">
        <f t="shared" ref="P36:P43" si="22">J36*1.6</f>
        <v>4504</v>
      </c>
      <c r="Q36" s="228">
        <f t="shared" ref="Q36:Q43" si="23">J36*1.7</f>
        <v>4785.5</v>
      </c>
      <c r="R36" s="228">
        <f t="shared" ref="R36:R43" si="24">J36*1.8</f>
        <v>5067</v>
      </c>
      <c r="S36" s="228">
        <f t="shared" si="11"/>
        <v>5348.5</v>
      </c>
      <c r="T36" s="228">
        <f t="shared" si="12"/>
        <v>5630</v>
      </c>
      <c r="U36" s="228">
        <f t="shared" si="13"/>
        <v>5911.5</v>
      </c>
      <c r="V36" s="228">
        <f t="shared" si="14"/>
        <v>6193.0000000000009</v>
      </c>
      <c r="W36" s="228">
        <f t="shared" si="15"/>
        <v>6474.4999999999991</v>
      </c>
      <c r="X36" s="228">
        <f t="shared" si="16"/>
        <v>6756</v>
      </c>
      <c r="Y36" s="114">
        <f t="shared" si="17"/>
        <v>7037.5</v>
      </c>
      <c r="Z36" s="268" t="s">
        <v>363</v>
      </c>
      <c r="AA36" s="262" t="s">
        <v>364</v>
      </c>
    </row>
    <row r="37" spans="1:27" ht="31.5" x14ac:dyDescent="0.25">
      <c r="A37" s="570"/>
      <c r="B37" s="130" t="s">
        <v>305</v>
      </c>
      <c r="C37" s="228">
        <f t="shared" si="0"/>
        <v>675.6</v>
      </c>
      <c r="D37" s="228">
        <f t="shared" si="1"/>
        <v>900.80000000000007</v>
      </c>
      <c r="E37" s="228">
        <f t="shared" si="2"/>
        <v>1126</v>
      </c>
      <c r="F37" s="228">
        <f t="shared" si="3"/>
        <v>1351.2</v>
      </c>
      <c r="G37" s="228">
        <f t="shared" si="4"/>
        <v>1576.3999999999999</v>
      </c>
      <c r="H37" s="228">
        <f t="shared" si="18"/>
        <v>1801.6000000000001</v>
      </c>
      <c r="I37" s="228">
        <f t="shared" si="5"/>
        <v>2026.8</v>
      </c>
      <c r="J37" s="371">
        <v>2252</v>
      </c>
      <c r="K37" s="228">
        <f t="shared" si="6"/>
        <v>2477.2000000000003</v>
      </c>
      <c r="L37" s="228">
        <f t="shared" si="7"/>
        <v>2702.4</v>
      </c>
      <c r="M37" s="228">
        <f t="shared" si="8"/>
        <v>2927.6</v>
      </c>
      <c r="N37" s="228">
        <f t="shared" si="9"/>
        <v>3152.7999999999997</v>
      </c>
      <c r="O37" s="228">
        <f t="shared" si="10"/>
        <v>3378</v>
      </c>
      <c r="P37" s="228">
        <f t="shared" si="22"/>
        <v>3603.2000000000003</v>
      </c>
      <c r="Q37" s="228">
        <f t="shared" si="23"/>
        <v>3828.4</v>
      </c>
      <c r="R37" s="228">
        <f t="shared" si="24"/>
        <v>4053.6</v>
      </c>
      <c r="S37" s="228">
        <f t="shared" si="11"/>
        <v>4278.8</v>
      </c>
      <c r="T37" s="228">
        <f t="shared" si="12"/>
        <v>4504</v>
      </c>
      <c r="U37" s="228">
        <f t="shared" si="13"/>
        <v>4729.2</v>
      </c>
      <c r="V37" s="228">
        <f t="shared" si="14"/>
        <v>4954.4000000000005</v>
      </c>
      <c r="W37" s="228">
        <f t="shared" si="15"/>
        <v>5179.5999999999995</v>
      </c>
      <c r="X37" s="228">
        <f t="shared" si="16"/>
        <v>5404.8</v>
      </c>
      <c r="Y37" s="114">
        <f t="shared" si="17"/>
        <v>5630</v>
      </c>
      <c r="Z37" s="268" t="s">
        <v>298</v>
      </c>
      <c r="AA37" s="262" t="s">
        <v>356</v>
      </c>
    </row>
    <row r="38" spans="1:27" ht="30.75" x14ac:dyDescent="0.25">
      <c r="A38" s="570"/>
      <c r="B38" s="130" t="s">
        <v>378</v>
      </c>
      <c r="C38" s="228">
        <f t="shared" si="0"/>
        <v>675.6</v>
      </c>
      <c r="D38" s="228">
        <f t="shared" si="1"/>
        <v>900.80000000000007</v>
      </c>
      <c r="E38" s="228">
        <f t="shared" si="2"/>
        <v>1126</v>
      </c>
      <c r="F38" s="228">
        <f t="shared" si="3"/>
        <v>1351.2</v>
      </c>
      <c r="G38" s="228">
        <f t="shared" si="4"/>
        <v>1576.3999999999999</v>
      </c>
      <c r="H38" s="228">
        <f t="shared" si="18"/>
        <v>1801.6000000000001</v>
      </c>
      <c r="I38" s="228">
        <f t="shared" si="5"/>
        <v>2026.8</v>
      </c>
      <c r="J38" s="371">
        <v>2252</v>
      </c>
      <c r="K38" s="228">
        <f t="shared" si="6"/>
        <v>2477.2000000000003</v>
      </c>
      <c r="L38" s="228">
        <f t="shared" si="7"/>
        <v>2702.4</v>
      </c>
      <c r="M38" s="228">
        <f t="shared" si="8"/>
        <v>2927.6</v>
      </c>
      <c r="N38" s="228">
        <f t="shared" si="9"/>
        <v>3152.7999999999997</v>
      </c>
      <c r="O38" s="228">
        <f t="shared" si="10"/>
        <v>3378</v>
      </c>
      <c r="P38" s="228">
        <f t="shared" si="22"/>
        <v>3603.2000000000003</v>
      </c>
      <c r="Q38" s="228">
        <f t="shared" si="23"/>
        <v>3828.4</v>
      </c>
      <c r="R38" s="228">
        <f t="shared" si="24"/>
        <v>4053.6</v>
      </c>
      <c r="S38" s="228">
        <f t="shared" si="11"/>
        <v>4278.8</v>
      </c>
      <c r="T38" s="228">
        <f t="shared" si="12"/>
        <v>4504</v>
      </c>
      <c r="U38" s="228">
        <f t="shared" si="13"/>
        <v>4729.2</v>
      </c>
      <c r="V38" s="228">
        <f t="shared" si="14"/>
        <v>4954.4000000000005</v>
      </c>
      <c r="W38" s="228">
        <f t="shared" si="15"/>
        <v>5179.5999999999995</v>
      </c>
      <c r="X38" s="228">
        <f t="shared" si="16"/>
        <v>5404.8</v>
      </c>
      <c r="Y38" s="114">
        <f t="shared" si="17"/>
        <v>5630</v>
      </c>
      <c r="Z38" s="268" t="s">
        <v>298</v>
      </c>
      <c r="AA38" s="262" t="s">
        <v>360</v>
      </c>
    </row>
    <row r="39" spans="1:27" ht="31.5" x14ac:dyDescent="0.25">
      <c r="A39" s="570"/>
      <c r="B39" s="130" t="s">
        <v>308</v>
      </c>
      <c r="C39" s="228">
        <f t="shared" si="0"/>
        <v>844.5</v>
      </c>
      <c r="D39" s="228">
        <f t="shared" si="1"/>
        <v>1126</v>
      </c>
      <c r="E39" s="228">
        <f t="shared" si="2"/>
        <v>1407.5</v>
      </c>
      <c r="F39" s="228">
        <f t="shared" si="3"/>
        <v>1689</v>
      </c>
      <c r="G39" s="228">
        <f t="shared" si="4"/>
        <v>1970.4999999999998</v>
      </c>
      <c r="H39" s="228">
        <f t="shared" si="18"/>
        <v>2252</v>
      </c>
      <c r="I39" s="228">
        <f t="shared" si="5"/>
        <v>2533.5</v>
      </c>
      <c r="J39" s="371">
        <v>2815</v>
      </c>
      <c r="K39" s="228">
        <f t="shared" si="6"/>
        <v>3096.5000000000005</v>
      </c>
      <c r="L39" s="228">
        <f t="shared" si="7"/>
        <v>3378</v>
      </c>
      <c r="M39" s="228">
        <f t="shared" si="8"/>
        <v>3659.5</v>
      </c>
      <c r="N39" s="228">
        <f t="shared" si="9"/>
        <v>3940.9999999999995</v>
      </c>
      <c r="O39" s="228">
        <f t="shared" si="10"/>
        <v>4222.5</v>
      </c>
      <c r="P39" s="228">
        <f t="shared" si="22"/>
        <v>4504</v>
      </c>
      <c r="Q39" s="228">
        <f t="shared" si="23"/>
        <v>4785.5</v>
      </c>
      <c r="R39" s="228">
        <f t="shared" si="24"/>
        <v>5067</v>
      </c>
      <c r="S39" s="228">
        <f t="shared" si="11"/>
        <v>5348.5</v>
      </c>
      <c r="T39" s="228">
        <f t="shared" si="12"/>
        <v>5630</v>
      </c>
      <c r="U39" s="228">
        <f t="shared" si="13"/>
        <v>5911.5</v>
      </c>
      <c r="V39" s="228">
        <f t="shared" si="14"/>
        <v>6193.0000000000009</v>
      </c>
      <c r="W39" s="228">
        <f t="shared" si="15"/>
        <v>6474.4999999999991</v>
      </c>
      <c r="X39" s="228">
        <f t="shared" si="16"/>
        <v>6756</v>
      </c>
      <c r="Y39" s="114">
        <f t="shared" si="17"/>
        <v>7037.5</v>
      </c>
      <c r="Z39" s="268" t="s">
        <v>359</v>
      </c>
      <c r="AA39" s="262" t="s">
        <v>298</v>
      </c>
    </row>
    <row r="40" spans="1:27" ht="15.75" x14ac:dyDescent="0.25">
      <c r="A40" s="570"/>
      <c r="B40" s="130" t="s">
        <v>303</v>
      </c>
      <c r="C40" s="228">
        <f t="shared" si="0"/>
        <v>844.5</v>
      </c>
      <c r="D40" s="228">
        <f t="shared" si="1"/>
        <v>1126</v>
      </c>
      <c r="E40" s="228">
        <f t="shared" si="2"/>
        <v>1407.5</v>
      </c>
      <c r="F40" s="228">
        <f t="shared" si="3"/>
        <v>1689</v>
      </c>
      <c r="G40" s="228">
        <f t="shared" si="4"/>
        <v>1970.4999999999998</v>
      </c>
      <c r="H40" s="228">
        <f t="shared" si="18"/>
        <v>2252</v>
      </c>
      <c r="I40" s="228">
        <f t="shared" si="5"/>
        <v>2533.5</v>
      </c>
      <c r="J40" s="383">
        <v>2815</v>
      </c>
      <c r="K40" s="228">
        <f t="shared" si="6"/>
        <v>3096.5000000000005</v>
      </c>
      <c r="L40" s="228">
        <f t="shared" si="7"/>
        <v>3378</v>
      </c>
      <c r="M40" s="228">
        <f t="shared" si="8"/>
        <v>3659.5</v>
      </c>
      <c r="N40" s="228">
        <f t="shared" si="9"/>
        <v>3940.9999999999995</v>
      </c>
      <c r="O40" s="228">
        <f t="shared" si="10"/>
        <v>4222.5</v>
      </c>
      <c r="P40" s="228">
        <f t="shared" si="22"/>
        <v>4504</v>
      </c>
      <c r="Q40" s="228">
        <f t="shared" si="23"/>
        <v>4785.5</v>
      </c>
      <c r="R40" s="228">
        <f t="shared" si="24"/>
        <v>5067</v>
      </c>
      <c r="S40" s="228">
        <f t="shared" si="11"/>
        <v>5348.5</v>
      </c>
      <c r="T40" s="228">
        <f t="shared" si="12"/>
        <v>5630</v>
      </c>
      <c r="U40" s="228">
        <f t="shared" si="13"/>
        <v>5911.5</v>
      </c>
      <c r="V40" s="228">
        <f t="shared" si="14"/>
        <v>6193.0000000000009</v>
      </c>
      <c r="W40" s="228">
        <f t="shared" si="15"/>
        <v>6474.4999999999991</v>
      </c>
      <c r="X40" s="228">
        <f t="shared" si="16"/>
        <v>6756</v>
      </c>
      <c r="Y40" s="114">
        <f t="shared" si="17"/>
        <v>7037.5</v>
      </c>
      <c r="Z40" s="268" t="s">
        <v>359</v>
      </c>
      <c r="AA40" s="262" t="s">
        <v>360</v>
      </c>
    </row>
    <row r="41" spans="1:27" ht="15.75" x14ac:dyDescent="0.25">
      <c r="A41" s="570"/>
      <c r="B41" s="130" t="s">
        <v>304</v>
      </c>
      <c r="C41" s="228">
        <f t="shared" si="0"/>
        <v>844.5</v>
      </c>
      <c r="D41" s="228">
        <f t="shared" si="1"/>
        <v>1126</v>
      </c>
      <c r="E41" s="228">
        <f t="shared" si="2"/>
        <v>1407.5</v>
      </c>
      <c r="F41" s="228">
        <f t="shared" si="3"/>
        <v>1689</v>
      </c>
      <c r="G41" s="228">
        <f t="shared" si="4"/>
        <v>1970.4999999999998</v>
      </c>
      <c r="H41" s="228">
        <f t="shared" si="18"/>
        <v>2252</v>
      </c>
      <c r="I41" s="228">
        <f t="shared" si="5"/>
        <v>2533.5</v>
      </c>
      <c r="J41" s="383">
        <v>2815</v>
      </c>
      <c r="K41" s="228">
        <f t="shared" si="6"/>
        <v>3096.5000000000005</v>
      </c>
      <c r="L41" s="228">
        <f t="shared" si="7"/>
        <v>3378</v>
      </c>
      <c r="M41" s="228">
        <f t="shared" si="8"/>
        <v>3659.5</v>
      </c>
      <c r="N41" s="228">
        <f t="shared" si="9"/>
        <v>3940.9999999999995</v>
      </c>
      <c r="O41" s="228">
        <f t="shared" si="10"/>
        <v>4222.5</v>
      </c>
      <c r="P41" s="228">
        <f t="shared" si="22"/>
        <v>4504</v>
      </c>
      <c r="Q41" s="228">
        <f t="shared" si="23"/>
        <v>4785.5</v>
      </c>
      <c r="R41" s="228">
        <f t="shared" si="24"/>
        <v>5067</v>
      </c>
      <c r="S41" s="228">
        <f t="shared" si="11"/>
        <v>5348.5</v>
      </c>
      <c r="T41" s="228">
        <f t="shared" si="12"/>
        <v>5630</v>
      </c>
      <c r="U41" s="228">
        <f t="shared" si="13"/>
        <v>5911.5</v>
      </c>
      <c r="V41" s="228">
        <f t="shared" si="14"/>
        <v>6193.0000000000009</v>
      </c>
      <c r="W41" s="228">
        <f t="shared" si="15"/>
        <v>6474.4999999999991</v>
      </c>
      <c r="X41" s="228">
        <f t="shared" si="16"/>
        <v>6756</v>
      </c>
      <c r="Y41" s="114">
        <f t="shared" si="17"/>
        <v>7037.5</v>
      </c>
      <c r="Z41" s="268" t="s">
        <v>365</v>
      </c>
      <c r="AA41" s="262" t="s">
        <v>353</v>
      </c>
    </row>
    <row r="42" spans="1:27" ht="31.5" x14ac:dyDescent="0.25">
      <c r="A42" s="570"/>
      <c r="B42" s="130" t="s">
        <v>307</v>
      </c>
      <c r="C42" s="228">
        <f t="shared" si="0"/>
        <v>844.5</v>
      </c>
      <c r="D42" s="228">
        <f t="shared" si="1"/>
        <v>1126</v>
      </c>
      <c r="E42" s="228">
        <f t="shared" si="2"/>
        <v>1407.5</v>
      </c>
      <c r="F42" s="228">
        <f t="shared" si="3"/>
        <v>1689</v>
      </c>
      <c r="G42" s="228">
        <f t="shared" si="4"/>
        <v>1970.4999999999998</v>
      </c>
      <c r="H42" s="228">
        <f t="shared" si="18"/>
        <v>2252</v>
      </c>
      <c r="I42" s="228">
        <f t="shared" si="5"/>
        <v>2533.5</v>
      </c>
      <c r="J42" s="383">
        <v>2815</v>
      </c>
      <c r="K42" s="228">
        <f t="shared" si="6"/>
        <v>3096.5000000000005</v>
      </c>
      <c r="L42" s="228">
        <f t="shared" si="7"/>
        <v>3378</v>
      </c>
      <c r="M42" s="228">
        <f t="shared" si="8"/>
        <v>3659.5</v>
      </c>
      <c r="N42" s="228">
        <f t="shared" si="9"/>
        <v>3940.9999999999995</v>
      </c>
      <c r="O42" s="228">
        <f t="shared" si="10"/>
        <v>4222.5</v>
      </c>
      <c r="P42" s="228">
        <f t="shared" si="22"/>
        <v>4504</v>
      </c>
      <c r="Q42" s="228">
        <f t="shared" si="23"/>
        <v>4785.5</v>
      </c>
      <c r="R42" s="228">
        <f t="shared" si="24"/>
        <v>5067</v>
      </c>
      <c r="S42" s="228">
        <f t="shared" si="11"/>
        <v>5348.5</v>
      </c>
      <c r="T42" s="228">
        <f t="shared" si="12"/>
        <v>5630</v>
      </c>
      <c r="U42" s="228">
        <f t="shared" si="13"/>
        <v>5911.5</v>
      </c>
      <c r="V42" s="228">
        <f t="shared" si="14"/>
        <v>6193.0000000000009</v>
      </c>
      <c r="W42" s="228">
        <f t="shared" si="15"/>
        <v>6474.4999999999991</v>
      </c>
      <c r="X42" s="228">
        <f t="shared" si="16"/>
        <v>6756</v>
      </c>
      <c r="Y42" s="114">
        <f t="shared" si="17"/>
        <v>7037.5</v>
      </c>
      <c r="Z42" s="268" t="s">
        <v>359</v>
      </c>
      <c r="AA42" s="262" t="s">
        <v>298</v>
      </c>
    </row>
    <row r="43" spans="1:27" ht="16.5" thickBot="1" x14ac:dyDescent="0.3">
      <c r="A43" s="570"/>
      <c r="B43" s="137" t="s">
        <v>339</v>
      </c>
      <c r="C43" s="133">
        <f t="shared" si="0"/>
        <v>844.5</v>
      </c>
      <c r="D43" s="133">
        <f t="shared" si="1"/>
        <v>1126</v>
      </c>
      <c r="E43" s="133">
        <f t="shared" si="2"/>
        <v>1407.5</v>
      </c>
      <c r="F43" s="133">
        <f t="shared" si="3"/>
        <v>1689</v>
      </c>
      <c r="G43" s="133">
        <f t="shared" si="4"/>
        <v>1970.4999999999998</v>
      </c>
      <c r="H43" s="133">
        <f t="shared" si="18"/>
        <v>2252</v>
      </c>
      <c r="I43" s="133">
        <f t="shared" si="5"/>
        <v>2533.5</v>
      </c>
      <c r="J43" s="480">
        <v>2815</v>
      </c>
      <c r="K43" s="133">
        <f t="shared" si="6"/>
        <v>3096.5000000000005</v>
      </c>
      <c r="L43" s="133">
        <f t="shared" si="7"/>
        <v>3378</v>
      </c>
      <c r="M43" s="133">
        <f t="shared" si="8"/>
        <v>3659.5</v>
      </c>
      <c r="N43" s="133">
        <f t="shared" si="9"/>
        <v>3940.9999999999995</v>
      </c>
      <c r="O43" s="133">
        <f t="shared" si="10"/>
        <v>4222.5</v>
      </c>
      <c r="P43" s="133">
        <f t="shared" si="22"/>
        <v>4504</v>
      </c>
      <c r="Q43" s="133">
        <f t="shared" si="23"/>
        <v>4785.5</v>
      </c>
      <c r="R43" s="133">
        <f t="shared" si="24"/>
        <v>5067</v>
      </c>
      <c r="S43" s="133">
        <f t="shared" si="11"/>
        <v>5348.5</v>
      </c>
      <c r="T43" s="133">
        <f t="shared" si="12"/>
        <v>5630</v>
      </c>
      <c r="U43" s="133">
        <f t="shared" si="13"/>
        <v>5911.5</v>
      </c>
      <c r="V43" s="133">
        <f t="shared" si="14"/>
        <v>6193.0000000000009</v>
      </c>
      <c r="W43" s="133">
        <f t="shared" si="15"/>
        <v>6474.4999999999991</v>
      </c>
      <c r="X43" s="133">
        <f t="shared" si="16"/>
        <v>6756</v>
      </c>
      <c r="Y43" s="134">
        <f t="shared" si="17"/>
        <v>7037.5</v>
      </c>
      <c r="Z43" s="269" t="s">
        <v>366</v>
      </c>
      <c r="AA43" s="263" t="s">
        <v>367</v>
      </c>
    </row>
    <row r="44" spans="1:27" ht="16.5" thickBot="1" x14ac:dyDescent="0.3">
      <c r="A44" s="570"/>
      <c r="B44" s="483" t="s">
        <v>512</v>
      </c>
      <c r="C44" s="482">
        <f t="shared" ref="C44:C66" si="25">J44*0.3</f>
        <v>844.5</v>
      </c>
      <c r="D44" s="482">
        <f t="shared" ref="D44:D66" si="26">J44*0.4</f>
        <v>1126</v>
      </c>
      <c r="E44" s="482">
        <f t="shared" ref="E44:E66" si="27">J44*0.5</f>
        <v>1407.5</v>
      </c>
      <c r="F44" s="482">
        <f t="shared" ref="F44:F66" si="28">J44*0.6</f>
        <v>1689</v>
      </c>
      <c r="G44" s="482">
        <f t="shared" ref="G44:G66" si="29">J44*0.7</f>
        <v>1970.4999999999998</v>
      </c>
      <c r="H44" s="482">
        <f t="shared" ref="H44:H66" si="30">J44*0.8</f>
        <v>2252</v>
      </c>
      <c r="I44" s="482">
        <f t="shared" ref="I44:I66" si="31">J44*0.9</f>
        <v>2533.5</v>
      </c>
      <c r="J44" s="480">
        <v>2815</v>
      </c>
      <c r="K44" s="482">
        <f t="shared" ref="K44:K66" si="32">J44*1.1</f>
        <v>3096.5000000000005</v>
      </c>
      <c r="L44" s="482">
        <f t="shared" ref="L44:L66" si="33">J44*1.2</f>
        <v>3378</v>
      </c>
      <c r="M44" s="482">
        <f t="shared" ref="M44:M66" si="34">J44*1.3</f>
        <v>3659.5</v>
      </c>
      <c r="N44" s="482">
        <f t="shared" ref="N44:N66" si="35">J44*1.4</f>
        <v>3940.9999999999995</v>
      </c>
      <c r="O44" s="482">
        <f t="shared" ref="O44:O66" si="36">J44*1.5</f>
        <v>4222.5</v>
      </c>
      <c r="P44" s="482">
        <f t="shared" ref="P44:P66" si="37">J44*1.6</f>
        <v>4504</v>
      </c>
      <c r="Q44" s="482">
        <f t="shared" ref="Q44:Q66" si="38">J44*1.7</f>
        <v>4785.5</v>
      </c>
      <c r="R44" s="482">
        <f t="shared" ref="R44:R66" si="39">J44*1.8</f>
        <v>5067</v>
      </c>
      <c r="S44" s="482">
        <f t="shared" ref="S44:S66" si="40">J44*1.9</f>
        <v>5348.5</v>
      </c>
      <c r="T44" s="482">
        <f t="shared" ref="T44:T66" si="41">J44*2</f>
        <v>5630</v>
      </c>
      <c r="U44" s="482">
        <f t="shared" ref="U44:U66" si="42">J44*2.1</f>
        <v>5911.5</v>
      </c>
      <c r="V44" s="482">
        <f t="shared" ref="V44:V66" si="43">J44*2.2</f>
        <v>6193.0000000000009</v>
      </c>
      <c r="W44" s="482">
        <f t="shared" ref="W44:W66" si="44">J44*2.3</f>
        <v>6474.4999999999991</v>
      </c>
      <c r="X44" s="482">
        <f t="shared" ref="X44:X66" si="45">J44*2.4</f>
        <v>6756</v>
      </c>
      <c r="Y44" s="134">
        <f t="shared" ref="Y44:Y66" si="46">J44*2.5</f>
        <v>7037.5</v>
      </c>
      <c r="Z44" s="269" t="s">
        <v>522</v>
      </c>
      <c r="AA44" s="263" t="s">
        <v>523</v>
      </c>
    </row>
    <row r="45" spans="1:27" ht="16.5" thickBot="1" x14ac:dyDescent="0.3">
      <c r="A45" s="570"/>
      <c r="B45" s="483" t="s">
        <v>513</v>
      </c>
      <c r="C45" s="482">
        <f t="shared" si="25"/>
        <v>844.5</v>
      </c>
      <c r="D45" s="482">
        <f t="shared" si="26"/>
        <v>1126</v>
      </c>
      <c r="E45" s="482">
        <f t="shared" si="27"/>
        <v>1407.5</v>
      </c>
      <c r="F45" s="482">
        <f t="shared" si="28"/>
        <v>1689</v>
      </c>
      <c r="G45" s="482">
        <f t="shared" si="29"/>
        <v>1970.4999999999998</v>
      </c>
      <c r="H45" s="482">
        <f t="shared" si="30"/>
        <v>2252</v>
      </c>
      <c r="I45" s="482">
        <f t="shared" si="31"/>
        <v>2533.5</v>
      </c>
      <c r="J45" s="480">
        <v>2815</v>
      </c>
      <c r="K45" s="482">
        <f t="shared" si="32"/>
        <v>3096.5000000000005</v>
      </c>
      <c r="L45" s="482">
        <f t="shared" si="33"/>
        <v>3378</v>
      </c>
      <c r="M45" s="482">
        <f t="shared" si="34"/>
        <v>3659.5</v>
      </c>
      <c r="N45" s="482">
        <f t="shared" si="35"/>
        <v>3940.9999999999995</v>
      </c>
      <c r="O45" s="482">
        <f t="shared" si="36"/>
        <v>4222.5</v>
      </c>
      <c r="P45" s="482">
        <f t="shared" si="37"/>
        <v>4504</v>
      </c>
      <c r="Q45" s="482">
        <f t="shared" si="38"/>
        <v>4785.5</v>
      </c>
      <c r="R45" s="482">
        <f t="shared" si="39"/>
        <v>5067</v>
      </c>
      <c r="S45" s="482">
        <f t="shared" si="40"/>
        <v>5348.5</v>
      </c>
      <c r="T45" s="482">
        <f t="shared" si="41"/>
        <v>5630</v>
      </c>
      <c r="U45" s="482">
        <f t="shared" si="42"/>
        <v>5911.5</v>
      </c>
      <c r="V45" s="482">
        <f t="shared" si="43"/>
        <v>6193.0000000000009</v>
      </c>
      <c r="W45" s="482">
        <f t="shared" si="44"/>
        <v>6474.4999999999991</v>
      </c>
      <c r="X45" s="482">
        <f t="shared" si="45"/>
        <v>6756</v>
      </c>
      <c r="Y45" s="134">
        <f t="shared" si="46"/>
        <v>7037.5</v>
      </c>
      <c r="Z45" s="269" t="s">
        <v>524</v>
      </c>
      <c r="AA45" s="263" t="s">
        <v>525</v>
      </c>
    </row>
    <row r="46" spans="1:27" ht="16.5" thickBot="1" x14ac:dyDescent="0.3">
      <c r="A46" s="570"/>
      <c r="B46" s="483" t="s">
        <v>514</v>
      </c>
      <c r="C46" s="482">
        <f t="shared" si="25"/>
        <v>844.5</v>
      </c>
      <c r="D46" s="482">
        <f t="shared" si="26"/>
        <v>1126</v>
      </c>
      <c r="E46" s="482">
        <f t="shared" si="27"/>
        <v>1407.5</v>
      </c>
      <c r="F46" s="482">
        <f t="shared" si="28"/>
        <v>1689</v>
      </c>
      <c r="G46" s="482">
        <f t="shared" si="29"/>
        <v>1970.4999999999998</v>
      </c>
      <c r="H46" s="482">
        <f t="shared" si="30"/>
        <v>2252</v>
      </c>
      <c r="I46" s="482">
        <f t="shared" si="31"/>
        <v>2533.5</v>
      </c>
      <c r="J46" s="480">
        <v>2815</v>
      </c>
      <c r="K46" s="482">
        <f t="shared" si="32"/>
        <v>3096.5000000000005</v>
      </c>
      <c r="L46" s="482">
        <f t="shared" si="33"/>
        <v>3378</v>
      </c>
      <c r="M46" s="482">
        <f t="shared" si="34"/>
        <v>3659.5</v>
      </c>
      <c r="N46" s="482">
        <f t="shared" si="35"/>
        <v>3940.9999999999995</v>
      </c>
      <c r="O46" s="482">
        <f t="shared" si="36"/>
        <v>4222.5</v>
      </c>
      <c r="P46" s="482">
        <f t="shared" si="37"/>
        <v>4504</v>
      </c>
      <c r="Q46" s="482">
        <f t="shared" si="38"/>
        <v>4785.5</v>
      </c>
      <c r="R46" s="482">
        <f t="shared" si="39"/>
        <v>5067</v>
      </c>
      <c r="S46" s="482">
        <f t="shared" si="40"/>
        <v>5348.5</v>
      </c>
      <c r="T46" s="482">
        <f t="shared" si="41"/>
        <v>5630</v>
      </c>
      <c r="U46" s="482">
        <f t="shared" si="42"/>
        <v>5911.5</v>
      </c>
      <c r="V46" s="482">
        <f t="shared" si="43"/>
        <v>6193.0000000000009</v>
      </c>
      <c r="W46" s="482">
        <f t="shared" si="44"/>
        <v>6474.4999999999991</v>
      </c>
      <c r="X46" s="482">
        <f t="shared" si="45"/>
        <v>6756</v>
      </c>
      <c r="Y46" s="134">
        <f t="shared" si="46"/>
        <v>7037.5</v>
      </c>
      <c r="Z46" s="269" t="s">
        <v>526</v>
      </c>
      <c r="AA46" s="263" t="s">
        <v>527</v>
      </c>
    </row>
    <row r="47" spans="1:27" ht="16.5" thickBot="1" x14ac:dyDescent="0.3">
      <c r="A47" s="570"/>
      <c r="B47" s="483" t="s">
        <v>499</v>
      </c>
      <c r="C47" s="482">
        <f t="shared" si="25"/>
        <v>844.5</v>
      </c>
      <c r="D47" s="482">
        <f t="shared" si="26"/>
        <v>1126</v>
      </c>
      <c r="E47" s="482">
        <f t="shared" si="27"/>
        <v>1407.5</v>
      </c>
      <c r="F47" s="482">
        <f t="shared" si="28"/>
        <v>1689</v>
      </c>
      <c r="G47" s="482">
        <f t="shared" si="29"/>
        <v>1970.4999999999998</v>
      </c>
      <c r="H47" s="482">
        <f t="shared" si="30"/>
        <v>2252</v>
      </c>
      <c r="I47" s="482">
        <f t="shared" si="31"/>
        <v>2533.5</v>
      </c>
      <c r="J47" s="480">
        <v>2815</v>
      </c>
      <c r="K47" s="482">
        <f t="shared" si="32"/>
        <v>3096.5000000000005</v>
      </c>
      <c r="L47" s="482">
        <f t="shared" si="33"/>
        <v>3378</v>
      </c>
      <c r="M47" s="482">
        <f t="shared" si="34"/>
        <v>3659.5</v>
      </c>
      <c r="N47" s="482">
        <f t="shared" si="35"/>
        <v>3940.9999999999995</v>
      </c>
      <c r="O47" s="482">
        <f t="shared" si="36"/>
        <v>4222.5</v>
      </c>
      <c r="P47" s="482">
        <f t="shared" si="37"/>
        <v>4504</v>
      </c>
      <c r="Q47" s="482">
        <f t="shared" si="38"/>
        <v>4785.5</v>
      </c>
      <c r="R47" s="482">
        <f t="shared" si="39"/>
        <v>5067</v>
      </c>
      <c r="S47" s="482">
        <f t="shared" si="40"/>
        <v>5348.5</v>
      </c>
      <c r="T47" s="482">
        <f t="shared" si="41"/>
        <v>5630</v>
      </c>
      <c r="U47" s="482">
        <f t="shared" si="42"/>
        <v>5911.5</v>
      </c>
      <c r="V47" s="482">
        <f t="shared" si="43"/>
        <v>6193.0000000000009</v>
      </c>
      <c r="W47" s="482">
        <f t="shared" si="44"/>
        <v>6474.4999999999991</v>
      </c>
      <c r="X47" s="482">
        <f t="shared" si="45"/>
        <v>6756</v>
      </c>
      <c r="Y47" s="134">
        <f t="shared" si="46"/>
        <v>7037.5</v>
      </c>
      <c r="Z47" s="269" t="s">
        <v>528</v>
      </c>
      <c r="AA47" s="263" t="s">
        <v>529</v>
      </c>
    </row>
    <row r="48" spans="1:27" ht="16.5" thickBot="1" x14ac:dyDescent="0.3">
      <c r="A48" s="570"/>
      <c r="B48" s="483" t="s">
        <v>500</v>
      </c>
      <c r="C48" s="482">
        <f t="shared" si="25"/>
        <v>844.5</v>
      </c>
      <c r="D48" s="482">
        <f t="shared" si="26"/>
        <v>1126</v>
      </c>
      <c r="E48" s="482">
        <f t="shared" si="27"/>
        <v>1407.5</v>
      </c>
      <c r="F48" s="482">
        <f t="shared" si="28"/>
        <v>1689</v>
      </c>
      <c r="G48" s="482">
        <f t="shared" si="29"/>
        <v>1970.4999999999998</v>
      </c>
      <c r="H48" s="482">
        <f t="shared" si="30"/>
        <v>2252</v>
      </c>
      <c r="I48" s="482">
        <f t="shared" si="31"/>
        <v>2533.5</v>
      </c>
      <c r="J48" s="480">
        <v>2815</v>
      </c>
      <c r="K48" s="482">
        <f t="shared" si="32"/>
        <v>3096.5000000000005</v>
      </c>
      <c r="L48" s="482">
        <f t="shared" si="33"/>
        <v>3378</v>
      </c>
      <c r="M48" s="482">
        <f t="shared" si="34"/>
        <v>3659.5</v>
      </c>
      <c r="N48" s="482">
        <f t="shared" si="35"/>
        <v>3940.9999999999995</v>
      </c>
      <c r="O48" s="482">
        <f t="shared" si="36"/>
        <v>4222.5</v>
      </c>
      <c r="P48" s="482">
        <f t="shared" si="37"/>
        <v>4504</v>
      </c>
      <c r="Q48" s="482">
        <f t="shared" si="38"/>
        <v>4785.5</v>
      </c>
      <c r="R48" s="482">
        <f t="shared" si="39"/>
        <v>5067</v>
      </c>
      <c r="S48" s="482">
        <f t="shared" si="40"/>
        <v>5348.5</v>
      </c>
      <c r="T48" s="482">
        <f t="shared" si="41"/>
        <v>5630</v>
      </c>
      <c r="U48" s="482">
        <f t="shared" si="42"/>
        <v>5911.5</v>
      </c>
      <c r="V48" s="482">
        <f t="shared" si="43"/>
        <v>6193.0000000000009</v>
      </c>
      <c r="W48" s="482">
        <f t="shared" si="44"/>
        <v>6474.4999999999991</v>
      </c>
      <c r="X48" s="482">
        <f t="shared" si="45"/>
        <v>6756</v>
      </c>
      <c r="Y48" s="134">
        <f t="shared" si="46"/>
        <v>7037.5</v>
      </c>
      <c r="Z48" s="269" t="s">
        <v>530</v>
      </c>
      <c r="AA48" s="263" t="s">
        <v>531</v>
      </c>
    </row>
    <row r="49" spans="1:27" ht="16.5" thickBot="1" x14ac:dyDescent="0.3">
      <c r="A49" s="570"/>
      <c r="B49" s="483" t="s">
        <v>501</v>
      </c>
      <c r="C49" s="482">
        <f t="shared" si="25"/>
        <v>844.5</v>
      </c>
      <c r="D49" s="482">
        <f t="shared" si="26"/>
        <v>1126</v>
      </c>
      <c r="E49" s="482">
        <f t="shared" si="27"/>
        <v>1407.5</v>
      </c>
      <c r="F49" s="482">
        <f t="shared" si="28"/>
        <v>1689</v>
      </c>
      <c r="G49" s="482">
        <f t="shared" si="29"/>
        <v>1970.4999999999998</v>
      </c>
      <c r="H49" s="482">
        <f t="shared" si="30"/>
        <v>2252</v>
      </c>
      <c r="I49" s="482">
        <f t="shared" si="31"/>
        <v>2533.5</v>
      </c>
      <c r="J49" s="480">
        <v>2815</v>
      </c>
      <c r="K49" s="482">
        <f t="shared" si="32"/>
        <v>3096.5000000000005</v>
      </c>
      <c r="L49" s="482">
        <f t="shared" si="33"/>
        <v>3378</v>
      </c>
      <c r="M49" s="482">
        <f t="shared" si="34"/>
        <v>3659.5</v>
      </c>
      <c r="N49" s="482">
        <f t="shared" si="35"/>
        <v>3940.9999999999995</v>
      </c>
      <c r="O49" s="482">
        <f t="shared" si="36"/>
        <v>4222.5</v>
      </c>
      <c r="P49" s="482">
        <f t="shared" si="37"/>
        <v>4504</v>
      </c>
      <c r="Q49" s="482">
        <f t="shared" si="38"/>
        <v>4785.5</v>
      </c>
      <c r="R49" s="482">
        <f t="shared" si="39"/>
        <v>5067</v>
      </c>
      <c r="S49" s="482">
        <f t="shared" si="40"/>
        <v>5348.5</v>
      </c>
      <c r="T49" s="482">
        <f t="shared" si="41"/>
        <v>5630</v>
      </c>
      <c r="U49" s="482">
        <f t="shared" si="42"/>
        <v>5911.5</v>
      </c>
      <c r="V49" s="482">
        <f t="shared" si="43"/>
        <v>6193.0000000000009</v>
      </c>
      <c r="W49" s="482">
        <f t="shared" si="44"/>
        <v>6474.4999999999991</v>
      </c>
      <c r="X49" s="482">
        <f t="shared" si="45"/>
        <v>6756</v>
      </c>
      <c r="Y49" s="134">
        <f t="shared" si="46"/>
        <v>7037.5</v>
      </c>
      <c r="Z49" s="269" t="s">
        <v>532</v>
      </c>
      <c r="AA49" s="263" t="s">
        <v>533</v>
      </c>
    </row>
    <row r="50" spans="1:27" ht="16.5" thickBot="1" x14ac:dyDescent="0.3">
      <c r="A50" s="570"/>
      <c r="B50" s="483" t="s">
        <v>515</v>
      </c>
      <c r="C50" s="482">
        <f t="shared" si="25"/>
        <v>844.5</v>
      </c>
      <c r="D50" s="482">
        <f t="shared" si="26"/>
        <v>1126</v>
      </c>
      <c r="E50" s="482">
        <f t="shared" si="27"/>
        <v>1407.5</v>
      </c>
      <c r="F50" s="482">
        <f t="shared" si="28"/>
        <v>1689</v>
      </c>
      <c r="G50" s="482">
        <f t="shared" si="29"/>
        <v>1970.4999999999998</v>
      </c>
      <c r="H50" s="482">
        <f t="shared" si="30"/>
        <v>2252</v>
      </c>
      <c r="I50" s="482">
        <f t="shared" si="31"/>
        <v>2533.5</v>
      </c>
      <c r="J50" s="480">
        <v>2815</v>
      </c>
      <c r="K50" s="482">
        <f t="shared" si="32"/>
        <v>3096.5000000000005</v>
      </c>
      <c r="L50" s="482">
        <f t="shared" si="33"/>
        <v>3378</v>
      </c>
      <c r="M50" s="482">
        <f t="shared" si="34"/>
        <v>3659.5</v>
      </c>
      <c r="N50" s="482">
        <f t="shared" si="35"/>
        <v>3940.9999999999995</v>
      </c>
      <c r="O50" s="482">
        <f t="shared" si="36"/>
        <v>4222.5</v>
      </c>
      <c r="P50" s="482">
        <f t="shared" si="37"/>
        <v>4504</v>
      </c>
      <c r="Q50" s="482">
        <f t="shared" si="38"/>
        <v>4785.5</v>
      </c>
      <c r="R50" s="482">
        <f t="shared" si="39"/>
        <v>5067</v>
      </c>
      <c r="S50" s="482">
        <f t="shared" si="40"/>
        <v>5348.5</v>
      </c>
      <c r="T50" s="482">
        <f t="shared" si="41"/>
        <v>5630</v>
      </c>
      <c r="U50" s="482">
        <f t="shared" si="42"/>
        <v>5911.5</v>
      </c>
      <c r="V50" s="482">
        <f t="shared" si="43"/>
        <v>6193.0000000000009</v>
      </c>
      <c r="W50" s="482">
        <f t="shared" si="44"/>
        <v>6474.4999999999991</v>
      </c>
      <c r="X50" s="482">
        <f t="shared" si="45"/>
        <v>6756</v>
      </c>
      <c r="Y50" s="134">
        <f t="shared" si="46"/>
        <v>7037.5</v>
      </c>
      <c r="Z50" s="269" t="s">
        <v>534</v>
      </c>
      <c r="AA50" s="263" t="s">
        <v>535</v>
      </c>
    </row>
    <row r="51" spans="1:27" ht="16.5" thickBot="1" x14ac:dyDescent="0.3">
      <c r="A51" s="570"/>
      <c r="B51" s="483" t="s">
        <v>502</v>
      </c>
      <c r="C51" s="482">
        <f t="shared" si="25"/>
        <v>844.5</v>
      </c>
      <c r="D51" s="482">
        <f t="shared" si="26"/>
        <v>1126</v>
      </c>
      <c r="E51" s="482">
        <f t="shared" si="27"/>
        <v>1407.5</v>
      </c>
      <c r="F51" s="482">
        <f t="shared" si="28"/>
        <v>1689</v>
      </c>
      <c r="G51" s="482">
        <f t="shared" si="29"/>
        <v>1970.4999999999998</v>
      </c>
      <c r="H51" s="482">
        <f t="shared" si="30"/>
        <v>2252</v>
      </c>
      <c r="I51" s="482">
        <f t="shared" si="31"/>
        <v>2533.5</v>
      </c>
      <c r="J51" s="480">
        <v>2815</v>
      </c>
      <c r="K51" s="482">
        <f t="shared" si="32"/>
        <v>3096.5000000000005</v>
      </c>
      <c r="L51" s="482">
        <f t="shared" si="33"/>
        <v>3378</v>
      </c>
      <c r="M51" s="482">
        <f t="shared" si="34"/>
        <v>3659.5</v>
      </c>
      <c r="N51" s="482">
        <f t="shared" si="35"/>
        <v>3940.9999999999995</v>
      </c>
      <c r="O51" s="482">
        <f t="shared" si="36"/>
        <v>4222.5</v>
      </c>
      <c r="P51" s="482">
        <f t="shared" si="37"/>
        <v>4504</v>
      </c>
      <c r="Q51" s="482">
        <f t="shared" si="38"/>
        <v>4785.5</v>
      </c>
      <c r="R51" s="482">
        <f t="shared" si="39"/>
        <v>5067</v>
      </c>
      <c r="S51" s="482">
        <f t="shared" si="40"/>
        <v>5348.5</v>
      </c>
      <c r="T51" s="482">
        <f t="shared" si="41"/>
        <v>5630</v>
      </c>
      <c r="U51" s="482">
        <f t="shared" si="42"/>
        <v>5911.5</v>
      </c>
      <c r="V51" s="482">
        <f t="shared" si="43"/>
        <v>6193.0000000000009</v>
      </c>
      <c r="W51" s="482">
        <f t="shared" si="44"/>
        <v>6474.4999999999991</v>
      </c>
      <c r="X51" s="482">
        <f t="shared" si="45"/>
        <v>6756</v>
      </c>
      <c r="Y51" s="134">
        <f t="shared" si="46"/>
        <v>7037.5</v>
      </c>
      <c r="Z51" s="269" t="s">
        <v>536</v>
      </c>
      <c r="AA51" s="263" t="s">
        <v>537</v>
      </c>
    </row>
    <row r="52" spans="1:27" ht="16.5" thickBot="1" x14ac:dyDescent="0.3">
      <c r="A52" s="570"/>
      <c r="B52" s="483" t="s">
        <v>503</v>
      </c>
      <c r="C52" s="482">
        <f t="shared" si="25"/>
        <v>844.5</v>
      </c>
      <c r="D52" s="482">
        <f t="shared" si="26"/>
        <v>1126</v>
      </c>
      <c r="E52" s="482">
        <f t="shared" si="27"/>
        <v>1407.5</v>
      </c>
      <c r="F52" s="482">
        <f t="shared" si="28"/>
        <v>1689</v>
      </c>
      <c r="G52" s="482">
        <f t="shared" si="29"/>
        <v>1970.4999999999998</v>
      </c>
      <c r="H52" s="482">
        <f t="shared" si="30"/>
        <v>2252</v>
      </c>
      <c r="I52" s="482">
        <f t="shared" si="31"/>
        <v>2533.5</v>
      </c>
      <c r="J52" s="480">
        <v>2815</v>
      </c>
      <c r="K52" s="482">
        <f t="shared" si="32"/>
        <v>3096.5000000000005</v>
      </c>
      <c r="L52" s="482">
        <f t="shared" si="33"/>
        <v>3378</v>
      </c>
      <c r="M52" s="482">
        <f t="shared" si="34"/>
        <v>3659.5</v>
      </c>
      <c r="N52" s="482">
        <f t="shared" si="35"/>
        <v>3940.9999999999995</v>
      </c>
      <c r="O52" s="482">
        <f t="shared" si="36"/>
        <v>4222.5</v>
      </c>
      <c r="P52" s="482">
        <f t="shared" si="37"/>
        <v>4504</v>
      </c>
      <c r="Q52" s="482">
        <f t="shared" si="38"/>
        <v>4785.5</v>
      </c>
      <c r="R52" s="482">
        <f t="shared" si="39"/>
        <v>5067</v>
      </c>
      <c r="S52" s="482">
        <f t="shared" si="40"/>
        <v>5348.5</v>
      </c>
      <c r="T52" s="482">
        <f t="shared" si="41"/>
        <v>5630</v>
      </c>
      <c r="U52" s="482">
        <f t="shared" si="42"/>
        <v>5911.5</v>
      </c>
      <c r="V52" s="482">
        <f t="shared" si="43"/>
        <v>6193.0000000000009</v>
      </c>
      <c r="W52" s="482">
        <f t="shared" si="44"/>
        <v>6474.4999999999991</v>
      </c>
      <c r="X52" s="482">
        <f t="shared" si="45"/>
        <v>6756</v>
      </c>
      <c r="Y52" s="134">
        <f t="shared" si="46"/>
        <v>7037.5</v>
      </c>
      <c r="Z52" s="269" t="s">
        <v>538</v>
      </c>
      <c r="AA52" s="263" t="s">
        <v>539</v>
      </c>
    </row>
    <row r="53" spans="1:27" ht="16.5" thickBot="1" x14ac:dyDescent="0.3">
      <c r="A53" s="570"/>
      <c r="B53" s="483" t="s">
        <v>516</v>
      </c>
      <c r="C53" s="482">
        <f t="shared" si="25"/>
        <v>844.5</v>
      </c>
      <c r="D53" s="482">
        <f t="shared" si="26"/>
        <v>1126</v>
      </c>
      <c r="E53" s="482">
        <f t="shared" si="27"/>
        <v>1407.5</v>
      </c>
      <c r="F53" s="482">
        <f t="shared" si="28"/>
        <v>1689</v>
      </c>
      <c r="G53" s="482">
        <f t="shared" si="29"/>
        <v>1970.4999999999998</v>
      </c>
      <c r="H53" s="482">
        <f t="shared" si="30"/>
        <v>2252</v>
      </c>
      <c r="I53" s="482">
        <f t="shared" si="31"/>
        <v>2533.5</v>
      </c>
      <c r="J53" s="480">
        <v>2815</v>
      </c>
      <c r="K53" s="482">
        <f t="shared" si="32"/>
        <v>3096.5000000000005</v>
      </c>
      <c r="L53" s="482">
        <f t="shared" si="33"/>
        <v>3378</v>
      </c>
      <c r="M53" s="482">
        <f t="shared" si="34"/>
        <v>3659.5</v>
      </c>
      <c r="N53" s="482">
        <f t="shared" si="35"/>
        <v>3940.9999999999995</v>
      </c>
      <c r="O53" s="482">
        <f t="shared" si="36"/>
        <v>4222.5</v>
      </c>
      <c r="P53" s="482">
        <f t="shared" si="37"/>
        <v>4504</v>
      </c>
      <c r="Q53" s="482">
        <f t="shared" si="38"/>
        <v>4785.5</v>
      </c>
      <c r="R53" s="482">
        <f t="shared" si="39"/>
        <v>5067</v>
      </c>
      <c r="S53" s="482">
        <f t="shared" si="40"/>
        <v>5348.5</v>
      </c>
      <c r="T53" s="482">
        <f t="shared" si="41"/>
        <v>5630</v>
      </c>
      <c r="U53" s="482">
        <f t="shared" si="42"/>
        <v>5911.5</v>
      </c>
      <c r="V53" s="482">
        <f t="shared" si="43"/>
        <v>6193.0000000000009</v>
      </c>
      <c r="W53" s="482">
        <f t="shared" si="44"/>
        <v>6474.4999999999991</v>
      </c>
      <c r="X53" s="482">
        <f t="shared" si="45"/>
        <v>6756</v>
      </c>
      <c r="Y53" s="134">
        <f t="shared" si="46"/>
        <v>7037.5</v>
      </c>
      <c r="Z53" s="269" t="s">
        <v>540</v>
      </c>
      <c r="AA53" s="263" t="s">
        <v>364</v>
      </c>
    </row>
    <row r="54" spans="1:27" ht="16.5" thickBot="1" x14ac:dyDescent="0.3">
      <c r="A54" s="570"/>
      <c r="B54" s="483" t="s">
        <v>517</v>
      </c>
      <c r="C54" s="482">
        <f t="shared" si="25"/>
        <v>844.5</v>
      </c>
      <c r="D54" s="482">
        <f t="shared" si="26"/>
        <v>1126</v>
      </c>
      <c r="E54" s="482">
        <f t="shared" si="27"/>
        <v>1407.5</v>
      </c>
      <c r="F54" s="482">
        <f t="shared" si="28"/>
        <v>1689</v>
      </c>
      <c r="G54" s="482">
        <f t="shared" si="29"/>
        <v>1970.4999999999998</v>
      </c>
      <c r="H54" s="482">
        <f t="shared" si="30"/>
        <v>2252</v>
      </c>
      <c r="I54" s="482">
        <f t="shared" si="31"/>
        <v>2533.5</v>
      </c>
      <c r="J54" s="480">
        <v>2815</v>
      </c>
      <c r="K54" s="482">
        <f t="shared" si="32"/>
        <v>3096.5000000000005</v>
      </c>
      <c r="L54" s="482">
        <f t="shared" si="33"/>
        <v>3378</v>
      </c>
      <c r="M54" s="482">
        <f t="shared" si="34"/>
        <v>3659.5</v>
      </c>
      <c r="N54" s="482">
        <f t="shared" si="35"/>
        <v>3940.9999999999995</v>
      </c>
      <c r="O54" s="482">
        <f t="shared" si="36"/>
        <v>4222.5</v>
      </c>
      <c r="P54" s="482">
        <f t="shared" si="37"/>
        <v>4504</v>
      </c>
      <c r="Q54" s="482">
        <f t="shared" si="38"/>
        <v>4785.5</v>
      </c>
      <c r="R54" s="482">
        <f t="shared" si="39"/>
        <v>5067</v>
      </c>
      <c r="S54" s="482">
        <f t="shared" si="40"/>
        <v>5348.5</v>
      </c>
      <c r="T54" s="482">
        <f t="shared" si="41"/>
        <v>5630</v>
      </c>
      <c r="U54" s="482">
        <f t="shared" si="42"/>
        <v>5911.5</v>
      </c>
      <c r="V54" s="482">
        <f t="shared" si="43"/>
        <v>6193.0000000000009</v>
      </c>
      <c r="W54" s="482">
        <f t="shared" si="44"/>
        <v>6474.4999999999991</v>
      </c>
      <c r="X54" s="482">
        <f t="shared" si="45"/>
        <v>6756</v>
      </c>
      <c r="Y54" s="134">
        <f t="shared" si="46"/>
        <v>7037.5</v>
      </c>
      <c r="Z54" s="269" t="s">
        <v>541</v>
      </c>
      <c r="AA54" s="263" t="s">
        <v>542</v>
      </c>
    </row>
    <row r="55" spans="1:27" ht="16.5" thickBot="1" x14ac:dyDescent="0.3">
      <c r="A55" s="570"/>
      <c r="B55" s="483" t="s">
        <v>504</v>
      </c>
      <c r="C55" s="482">
        <f t="shared" si="25"/>
        <v>844.5</v>
      </c>
      <c r="D55" s="482">
        <f t="shared" si="26"/>
        <v>1126</v>
      </c>
      <c r="E55" s="482">
        <f t="shared" si="27"/>
        <v>1407.5</v>
      </c>
      <c r="F55" s="482">
        <f t="shared" si="28"/>
        <v>1689</v>
      </c>
      <c r="G55" s="482">
        <f t="shared" si="29"/>
        <v>1970.4999999999998</v>
      </c>
      <c r="H55" s="482">
        <f t="shared" si="30"/>
        <v>2252</v>
      </c>
      <c r="I55" s="482">
        <f t="shared" si="31"/>
        <v>2533.5</v>
      </c>
      <c r="J55" s="480">
        <v>2815</v>
      </c>
      <c r="K55" s="482">
        <f t="shared" si="32"/>
        <v>3096.5000000000005</v>
      </c>
      <c r="L55" s="482">
        <f t="shared" si="33"/>
        <v>3378</v>
      </c>
      <c r="M55" s="482">
        <f t="shared" si="34"/>
        <v>3659.5</v>
      </c>
      <c r="N55" s="482">
        <f t="shared" si="35"/>
        <v>3940.9999999999995</v>
      </c>
      <c r="O55" s="482">
        <f t="shared" si="36"/>
        <v>4222.5</v>
      </c>
      <c r="P55" s="482">
        <f t="shared" si="37"/>
        <v>4504</v>
      </c>
      <c r="Q55" s="482">
        <f t="shared" si="38"/>
        <v>4785.5</v>
      </c>
      <c r="R55" s="482">
        <f t="shared" si="39"/>
        <v>5067</v>
      </c>
      <c r="S55" s="482">
        <f t="shared" si="40"/>
        <v>5348.5</v>
      </c>
      <c r="T55" s="482">
        <f t="shared" si="41"/>
        <v>5630</v>
      </c>
      <c r="U55" s="482">
        <f t="shared" si="42"/>
        <v>5911.5</v>
      </c>
      <c r="V55" s="482">
        <f t="shared" si="43"/>
        <v>6193.0000000000009</v>
      </c>
      <c r="W55" s="482">
        <f t="shared" si="44"/>
        <v>6474.4999999999991</v>
      </c>
      <c r="X55" s="482">
        <f t="shared" si="45"/>
        <v>6756</v>
      </c>
      <c r="Y55" s="134">
        <f t="shared" si="46"/>
        <v>7037.5</v>
      </c>
      <c r="Z55" s="269" t="s">
        <v>543</v>
      </c>
      <c r="AA55" s="263" t="s">
        <v>544</v>
      </c>
    </row>
    <row r="56" spans="1:27" ht="16.5" thickBot="1" x14ac:dyDescent="0.3">
      <c r="A56" s="570"/>
      <c r="B56" s="483" t="s">
        <v>505</v>
      </c>
      <c r="C56" s="482">
        <f t="shared" si="25"/>
        <v>844.5</v>
      </c>
      <c r="D56" s="482">
        <f t="shared" si="26"/>
        <v>1126</v>
      </c>
      <c r="E56" s="482">
        <f t="shared" si="27"/>
        <v>1407.5</v>
      </c>
      <c r="F56" s="482">
        <f t="shared" si="28"/>
        <v>1689</v>
      </c>
      <c r="G56" s="482">
        <f t="shared" si="29"/>
        <v>1970.4999999999998</v>
      </c>
      <c r="H56" s="482">
        <f t="shared" si="30"/>
        <v>2252</v>
      </c>
      <c r="I56" s="482">
        <f t="shared" si="31"/>
        <v>2533.5</v>
      </c>
      <c r="J56" s="480">
        <v>2815</v>
      </c>
      <c r="K56" s="482">
        <f t="shared" si="32"/>
        <v>3096.5000000000005</v>
      </c>
      <c r="L56" s="482">
        <f t="shared" si="33"/>
        <v>3378</v>
      </c>
      <c r="M56" s="482">
        <f t="shared" si="34"/>
        <v>3659.5</v>
      </c>
      <c r="N56" s="482">
        <f t="shared" si="35"/>
        <v>3940.9999999999995</v>
      </c>
      <c r="O56" s="482">
        <f t="shared" si="36"/>
        <v>4222.5</v>
      </c>
      <c r="P56" s="482">
        <f t="shared" si="37"/>
        <v>4504</v>
      </c>
      <c r="Q56" s="482">
        <f t="shared" si="38"/>
        <v>4785.5</v>
      </c>
      <c r="R56" s="482">
        <f t="shared" si="39"/>
        <v>5067</v>
      </c>
      <c r="S56" s="482">
        <f t="shared" si="40"/>
        <v>5348.5</v>
      </c>
      <c r="T56" s="482">
        <f t="shared" si="41"/>
        <v>5630</v>
      </c>
      <c r="U56" s="482">
        <f t="shared" si="42"/>
        <v>5911.5</v>
      </c>
      <c r="V56" s="482">
        <f t="shared" si="43"/>
        <v>6193.0000000000009</v>
      </c>
      <c r="W56" s="482">
        <f t="shared" si="44"/>
        <v>6474.4999999999991</v>
      </c>
      <c r="X56" s="482">
        <f t="shared" si="45"/>
        <v>6756</v>
      </c>
      <c r="Y56" s="134">
        <f t="shared" si="46"/>
        <v>7037.5</v>
      </c>
      <c r="Z56" s="269" t="s">
        <v>545</v>
      </c>
      <c r="AA56" s="263" t="s">
        <v>546</v>
      </c>
    </row>
    <row r="57" spans="1:27" ht="16.5" thickBot="1" x14ac:dyDescent="0.3">
      <c r="A57" s="570"/>
      <c r="B57" s="483" t="s">
        <v>506</v>
      </c>
      <c r="C57" s="482">
        <f t="shared" si="25"/>
        <v>844.5</v>
      </c>
      <c r="D57" s="482">
        <f t="shared" si="26"/>
        <v>1126</v>
      </c>
      <c r="E57" s="482">
        <f t="shared" si="27"/>
        <v>1407.5</v>
      </c>
      <c r="F57" s="482">
        <f t="shared" si="28"/>
        <v>1689</v>
      </c>
      <c r="G57" s="482">
        <f t="shared" si="29"/>
        <v>1970.4999999999998</v>
      </c>
      <c r="H57" s="482">
        <f t="shared" si="30"/>
        <v>2252</v>
      </c>
      <c r="I57" s="482">
        <f t="shared" si="31"/>
        <v>2533.5</v>
      </c>
      <c r="J57" s="480">
        <v>2815</v>
      </c>
      <c r="K57" s="482">
        <f t="shared" si="32"/>
        <v>3096.5000000000005</v>
      </c>
      <c r="L57" s="482">
        <f t="shared" si="33"/>
        <v>3378</v>
      </c>
      <c r="M57" s="482">
        <f t="shared" si="34"/>
        <v>3659.5</v>
      </c>
      <c r="N57" s="482">
        <f t="shared" si="35"/>
        <v>3940.9999999999995</v>
      </c>
      <c r="O57" s="482">
        <f t="shared" si="36"/>
        <v>4222.5</v>
      </c>
      <c r="P57" s="482">
        <f t="shared" si="37"/>
        <v>4504</v>
      </c>
      <c r="Q57" s="482">
        <f t="shared" si="38"/>
        <v>4785.5</v>
      </c>
      <c r="R57" s="482">
        <f t="shared" si="39"/>
        <v>5067</v>
      </c>
      <c r="S57" s="482">
        <f t="shared" si="40"/>
        <v>5348.5</v>
      </c>
      <c r="T57" s="482">
        <f t="shared" si="41"/>
        <v>5630</v>
      </c>
      <c r="U57" s="482">
        <f t="shared" si="42"/>
        <v>5911.5</v>
      </c>
      <c r="V57" s="482">
        <f t="shared" si="43"/>
        <v>6193.0000000000009</v>
      </c>
      <c r="W57" s="482">
        <f t="shared" si="44"/>
        <v>6474.4999999999991</v>
      </c>
      <c r="X57" s="482">
        <f t="shared" si="45"/>
        <v>6756</v>
      </c>
      <c r="Y57" s="134">
        <f t="shared" si="46"/>
        <v>7037.5</v>
      </c>
      <c r="Z57" s="269" t="s">
        <v>547</v>
      </c>
      <c r="AA57" s="263" t="s">
        <v>548</v>
      </c>
    </row>
    <row r="58" spans="1:27" ht="16.5" thickBot="1" x14ac:dyDescent="0.3">
      <c r="A58" s="570"/>
      <c r="B58" s="483" t="s">
        <v>507</v>
      </c>
      <c r="C58" s="482">
        <f t="shared" si="25"/>
        <v>844.5</v>
      </c>
      <c r="D58" s="482">
        <f t="shared" si="26"/>
        <v>1126</v>
      </c>
      <c r="E58" s="482">
        <f t="shared" si="27"/>
        <v>1407.5</v>
      </c>
      <c r="F58" s="482">
        <f t="shared" si="28"/>
        <v>1689</v>
      </c>
      <c r="G58" s="482">
        <f t="shared" si="29"/>
        <v>1970.4999999999998</v>
      </c>
      <c r="H58" s="482">
        <f t="shared" si="30"/>
        <v>2252</v>
      </c>
      <c r="I58" s="482">
        <f t="shared" si="31"/>
        <v>2533.5</v>
      </c>
      <c r="J58" s="480">
        <v>2815</v>
      </c>
      <c r="K58" s="482">
        <f t="shared" si="32"/>
        <v>3096.5000000000005</v>
      </c>
      <c r="L58" s="482">
        <f t="shared" si="33"/>
        <v>3378</v>
      </c>
      <c r="M58" s="482">
        <f t="shared" si="34"/>
        <v>3659.5</v>
      </c>
      <c r="N58" s="482">
        <f t="shared" si="35"/>
        <v>3940.9999999999995</v>
      </c>
      <c r="O58" s="482">
        <f t="shared" si="36"/>
        <v>4222.5</v>
      </c>
      <c r="P58" s="482">
        <f t="shared" si="37"/>
        <v>4504</v>
      </c>
      <c r="Q58" s="482">
        <f t="shared" si="38"/>
        <v>4785.5</v>
      </c>
      <c r="R58" s="482">
        <f t="shared" si="39"/>
        <v>5067</v>
      </c>
      <c r="S58" s="482">
        <f t="shared" si="40"/>
        <v>5348.5</v>
      </c>
      <c r="T58" s="482">
        <f t="shared" si="41"/>
        <v>5630</v>
      </c>
      <c r="U58" s="482">
        <f t="shared" si="42"/>
        <v>5911.5</v>
      </c>
      <c r="V58" s="482">
        <f t="shared" si="43"/>
        <v>6193.0000000000009</v>
      </c>
      <c r="W58" s="482">
        <f t="shared" si="44"/>
        <v>6474.4999999999991</v>
      </c>
      <c r="X58" s="482">
        <f t="shared" si="45"/>
        <v>6756</v>
      </c>
      <c r="Y58" s="134">
        <f t="shared" si="46"/>
        <v>7037.5</v>
      </c>
      <c r="Z58" s="269" t="s">
        <v>549</v>
      </c>
      <c r="AA58" s="263" t="s">
        <v>550</v>
      </c>
    </row>
    <row r="59" spans="1:27" ht="16.5" thickBot="1" x14ac:dyDescent="0.3">
      <c r="A59" s="570"/>
      <c r="B59" s="483" t="s">
        <v>508</v>
      </c>
      <c r="C59" s="482">
        <f t="shared" si="25"/>
        <v>844.5</v>
      </c>
      <c r="D59" s="482">
        <f t="shared" si="26"/>
        <v>1126</v>
      </c>
      <c r="E59" s="482">
        <f t="shared" si="27"/>
        <v>1407.5</v>
      </c>
      <c r="F59" s="482">
        <f t="shared" si="28"/>
        <v>1689</v>
      </c>
      <c r="G59" s="482">
        <f t="shared" si="29"/>
        <v>1970.4999999999998</v>
      </c>
      <c r="H59" s="482">
        <f t="shared" si="30"/>
        <v>2252</v>
      </c>
      <c r="I59" s="482">
        <f t="shared" si="31"/>
        <v>2533.5</v>
      </c>
      <c r="J59" s="480">
        <v>2815</v>
      </c>
      <c r="K59" s="482">
        <f t="shared" si="32"/>
        <v>3096.5000000000005</v>
      </c>
      <c r="L59" s="482">
        <f t="shared" si="33"/>
        <v>3378</v>
      </c>
      <c r="M59" s="482">
        <f t="shared" si="34"/>
        <v>3659.5</v>
      </c>
      <c r="N59" s="482">
        <f t="shared" si="35"/>
        <v>3940.9999999999995</v>
      </c>
      <c r="O59" s="482">
        <f t="shared" si="36"/>
        <v>4222.5</v>
      </c>
      <c r="P59" s="482">
        <f t="shared" si="37"/>
        <v>4504</v>
      </c>
      <c r="Q59" s="482">
        <f t="shared" si="38"/>
        <v>4785.5</v>
      </c>
      <c r="R59" s="482">
        <f t="shared" si="39"/>
        <v>5067</v>
      </c>
      <c r="S59" s="482">
        <f t="shared" si="40"/>
        <v>5348.5</v>
      </c>
      <c r="T59" s="482">
        <f t="shared" si="41"/>
        <v>5630</v>
      </c>
      <c r="U59" s="482">
        <f t="shared" si="42"/>
        <v>5911.5</v>
      </c>
      <c r="V59" s="482">
        <f t="shared" si="43"/>
        <v>6193.0000000000009</v>
      </c>
      <c r="W59" s="482">
        <f t="shared" si="44"/>
        <v>6474.4999999999991</v>
      </c>
      <c r="X59" s="482">
        <f t="shared" si="45"/>
        <v>6756</v>
      </c>
      <c r="Y59" s="134">
        <f t="shared" si="46"/>
        <v>7037.5</v>
      </c>
      <c r="Z59" s="269" t="s">
        <v>551</v>
      </c>
      <c r="AA59" s="263" t="s">
        <v>552</v>
      </c>
    </row>
    <row r="60" spans="1:27" ht="16.5" thickBot="1" x14ac:dyDescent="0.3">
      <c r="A60" s="570"/>
      <c r="B60" s="483" t="s">
        <v>509</v>
      </c>
      <c r="C60" s="482">
        <f t="shared" si="25"/>
        <v>844.5</v>
      </c>
      <c r="D60" s="482">
        <f t="shared" si="26"/>
        <v>1126</v>
      </c>
      <c r="E60" s="482">
        <f t="shared" si="27"/>
        <v>1407.5</v>
      </c>
      <c r="F60" s="482">
        <f t="shared" si="28"/>
        <v>1689</v>
      </c>
      <c r="G60" s="482">
        <f t="shared" si="29"/>
        <v>1970.4999999999998</v>
      </c>
      <c r="H60" s="482">
        <f t="shared" si="30"/>
        <v>2252</v>
      </c>
      <c r="I60" s="482">
        <f t="shared" si="31"/>
        <v>2533.5</v>
      </c>
      <c r="J60" s="480">
        <v>2815</v>
      </c>
      <c r="K60" s="482">
        <f t="shared" si="32"/>
        <v>3096.5000000000005</v>
      </c>
      <c r="L60" s="482">
        <f t="shared" si="33"/>
        <v>3378</v>
      </c>
      <c r="M60" s="482">
        <f t="shared" si="34"/>
        <v>3659.5</v>
      </c>
      <c r="N60" s="482">
        <f t="shared" si="35"/>
        <v>3940.9999999999995</v>
      </c>
      <c r="O60" s="482">
        <f t="shared" si="36"/>
        <v>4222.5</v>
      </c>
      <c r="P60" s="482">
        <f t="shared" si="37"/>
        <v>4504</v>
      </c>
      <c r="Q60" s="482">
        <f t="shared" si="38"/>
        <v>4785.5</v>
      </c>
      <c r="R60" s="482">
        <f t="shared" si="39"/>
        <v>5067</v>
      </c>
      <c r="S60" s="482">
        <f t="shared" si="40"/>
        <v>5348.5</v>
      </c>
      <c r="T60" s="482">
        <f t="shared" si="41"/>
        <v>5630</v>
      </c>
      <c r="U60" s="482">
        <f t="shared" si="42"/>
        <v>5911.5</v>
      </c>
      <c r="V60" s="482">
        <f t="shared" si="43"/>
        <v>6193.0000000000009</v>
      </c>
      <c r="W60" s="482">
        <f t="shared" si="44"/>
        <v>6474.4999999999991</v>
      </c>
      <c r="X60" s="482">
        <f t="shared" si="45"/>
        <v>6756</v>
      </c>
      <c r="Y60" s="134">
        <f t="shared" si="46"/>
        <v>7037.5</v>
      </c>
      <c r="Z60" s="269" t="s">
        <v>553</v>
      </c>
      <c r="AA60" s="263" t="s">
        <v>554</v>
      </c>
    </row>
    <row r="61" spans="1:27" ht="16.5" thickBot="1" x14ac:dyDescent="0.3">
      <c r="A61" s="570"/>
      <c r="B61" s="483" t="s">
        <v>518</v>
      </c>
      <c r="C61" s="482">
        <f t="shared" si="25"/>
        <v>844.5</v>
      </c>
      <c r="D61" s="482">
        <f t="shared" si="26"/>
        <v>1126</v>
      </c>
      <c r="E61" s="482">
        <f t="shared" si="27"/>
        <v>1407.5</v>
      </c>
      <c r="F61" s="482">
        <f t="shared" si="28"/>
        <v>1689</v>
      </c>
      <c r="G61" s="482">
        <f t="shared" si="29"/>
        <v>1970.4999999999998</v>
      </c>
      <c r="H61" s="482">
        <f t="shared" si="30"/>
        <v>2252</v>
      </c>
      <c r="I61" s="482">
        <f t="shared" si="31"/>
        <v>2533.5</v>
      </c>
      <c r="J61" s="480">
        <v>2815</v>
      </c>
      <c r="K61" s="482">
        <f t="shared" si="32"/>
        <v>3096.5000000000005</v>
      </c>
      <c r="L61" s="482">
        <f t="shared" si="33"/>
        <v>3378</v>
      </c>
      <c r="M61" s="482">
        <f t="shared" si="34"/>
        <v>3659.5</v>
      </c>
      <c r="N61" s="482">
        <f t="shared" si="35"/>
        <v>3940.9999999999995</v>
      </c>
      <c r="O61" s="482">
        <f t="shared" si="36"/>
        <v>4222.5</v>
      </c>
      <c r="P61" s="482">
        <f t="shared" si="37"/>
        <v>4504</v>
      </c>
      <c r="Q61" s="482">
        <f t="shared" si="38"/>
        <v>4785.5</v>
      </c>
      <c r="R61" s="482">
        <f t="shared" si="39"/>
        <v>5067</v>
      </c>
      <c r="S61" s="482">
        <f t="shared" si="40"/>
        <v>5348.5</v>
      </c>
      <c r="T61" s="482">
        <f t="shared" si="41"/>
        <v>5630</v>
      </c>
      <c r="U61" s="482">
        <f t="shared" si="42"/>
        <v>5911.5</v>
      </c>
      <c r="V61" s="482">
        <f t="shared" si="43"/>
        <v>6193.0000000000009</v>
      </c>
      <c r="W61" s="482">
        <f t="shared" si="44"/>
        <v>6474.4999999999991</v>
      </c>
      <c r="X61" s="482">
        <f t="shared" si="45"/>
        <v>6756</v>
      </c>
      <c r="Y61" s="134">
        <f t="shared" si="46"/>
        <v>7037.5</v>
      </c>
      <c r="Z61" s="269" t="s">
        <v>555</v>
      </c>
      <c r="AA61" s="263" t="s">
        <v>556</v>
      </c>
    </row>
    <row r="62" spans="1:27" ht="16.5" thickBot="1" x14ac:dyDescent="0.3">
      <c r="A62" s="570"/>
      <c r="B62" s="483" t="s">
        <v>519</v>
      </c>
      <c r="C62" s="482">
        <f t="shared" si="25"/>
        <v>844.5</v>
      </c>
      <c r="D62" s="482">
        <f t="shared" si="26"/>
        <v>1126</v>
      </c>
      <c r="E62" s="482">
        <f t="shared" si="27"/>
        <v>1407.5</v>
      </c>
      <c r="F62" s="482">
        <f t="shared" si="28"/>
        <v>1689</v>
      </c>
      <c r="G62" s="482">
        <f t="shared" si="29"/>
        <v>1970.4999999999998</v>
      </c>
      <c r="H62" s="482">
        <f t="shared" si="30"/>
        <v>2252</v>
      </c>
      <c r="I62" s="482">
        <f t="shared" si="31"/>
        <v>2533.5</v>
      </c>
      <c r="J62" s="480">
        <v>2815</v>
      </c>
      <c r="K62" s="482">
        <f t="shared" si="32"/>
        <v>3096.5000000000005</v>
      </c>
      <c r="L62" s="482">
        <f t="shared" si="33"/>
        <v>3378</v>
      </c>
      <c r="M62" s="482">
        <f t="shared" si="34"/>
        <v>3659.5</v>
      </c>
      <c r="N62" s="482">
        <f t="shared" si="35"/>
        <v>3940.9999999999995</v>
      </c>
      <c r="O62" s="482">
        <f t="shared" si="36"/>
        <v>4222.5</v>
      </c>
      <c r="P62" s="482">
        <f t="shared" si="37"/>
        <v>4504</v>
      </c>
      <c r="Q62" s="482">
        <f t="shared" si="38"/>
        <v>4785.5</v>
      </c>
      <c r="R62" s="482">
        <f t="shared" si="39"/>
        <v>5067</v>
      </c>
      <c r="S62" s="482">
        <f t="shared" si="40"/>
        <v>5348.5</v>
      </c>
      <c r="T62" s="482">
        <f t="shared" si="41"/>
        <v>5630</v>
      </c>
      <c r="U62" s="482">
        <f t="shared" si="42"/>
        <v>5911.5</v>
      </c>
      <c r="V62" s="482">
        <f t="shared" si="43"/>
        <v>6193.0000000000009</v>
      </c>
      <c r="W62" s="482">
        <f t="shared" si="44"/>
        <v>6474.4999999999991</v>
      </c>
      <c r="X62" s="482">
        <f t="shared" si="45"/>
        <v>6756</v>
      </c>
      <c r="Y62" s="134">
        <f t="shared" si="46"/>
        <v>7037.5</v>
      </c>
      <c r="Z62" s="269" t="s">
        <v>557</v>
      </c>
      <c r="AA62" s="263" t="s">
        <v>558</v>
      </c>
    </row>
    <row r="63" spans="1:27" ht="16.5" thickBot="1" x14ac:dyDescent="0.3">
      <c r="A63" s="570"/>
      <c r="B63" s="483" t="s">
        <v>520</v>
      </c>
      <c r="C63" s="482">
        <f t="shared" si="25"/>
        <v>844.5</v>
      </c>
      <c r="D63" s="482">
        <f t="shared" si="26"/>
        <v>1126</v>
      </c>
      <c r="E63" s="482">
        <f t="shared" si="27"/>
        <v>1407.5</v>
      </c>
      <c r="F63" s="482">
        <f t="shared" si="28"/>
        <v>1689</v>
      </c>
      <c r="G63" s="482">
        <f t="shared" si="29"/>
        <v>1970.4999999999998</v>
      </c>
      <c r="H63" s="482">
        <f t="shared" si="30"/>
        <v>2252</v>
      </c>
      <c r="I63" s="482">
        <f t="shared" si="31"/>
        <v>2533.5</v>
      </c>
      <c r="J63" s="480">
        <v>2815</v>
      </c>
      <c r="K63" s="482">
        <f t="shared" si="32"/>
        <v>3096.5000000000005</v>
      </c>
      <c r="L63" s="482">
        <f t="shared" si="33"/>
        <v>3378</v>
      </c>
      <c r="M63" s="482">
        <f t="shared" si="34"/>
        <v>3659.5</v>
      </c>
      <c r="N63" s="482">
        <f t="shared" si="35"/>
        <v>3940.9999999999995</v>
      </c>
      <c r="O63" s="482">
        <f t="shared" si="36"/>
        <v>4222.5</v>
      </c>
      <c r="P63" s="482">
        <f t="shared" si="37"/>
        <v>4504</v>
      </c>
      <c r="Q63" s="482">
        <f t="shared" si="38"/>
        <v>4785.5</v>
      </c>
      <c r="R63" s="482">
        <f t="shared" si="39"/>
        <v>5067</v>
      </c>
      <c r="S63" s="482">
        <f t="shared" si="40"/>
        <v>5348.5</v>
      </c>
      <c r="T63" s="482">
        <f t="shared" si="41"/>
        <v>5630</v>
      </c>
      <c r="U63" s="482">
        <f t="shared" si="42"/>
        <v>5911.5</v>
      </c>
      <c r="V63" s="482">
        <f t="shared" si="43"/>
        <v>6193.0000000000009</v>
      </c>
      <c r="W63" s="482">
        <f t="shared" si="44"/>
        <v>6474.4999999999991</v>
      </c>
      <c r="X63" s="482">
        <f t="shared" si="45"/>
        <v>6756</v>
      </c>
      <c r="Y63" s="134">
        <f t="shared" si="46"/>
        <v>7037.5</v>
      </c>
      <c r="Z63" s="269" t="s">
        <v>559</v>
      </c>
      <c r="AA63" s="263" t="s">
        <v>560</v>
      </c>
    </row>
    <row r="64" spans="1:27" ht="16.5" thickBot="1" x14ac:dyDescent="0.3">
      <c r="A64" s="570"/>
      <c r="B64" s="483" t="s">
        <v>521</v>
      </c>
      <c r="C64" s="482">
        <f t="shared" si="25"/>
        <v>844.5</v>
      </c>
      <c r="D64" s="482">
        <f t="shared" si="26"/>
        <v>1126</v>
      </c>
      <c r="E64" s="482">
        <f t="shared" si="27"/>
        <v>1407.5</v>
      </c>
      <c r="F64" s="482">
        <f t="shared" si="28"/>
        <v>1689</v>
      </c>
      <c r="G64" s="482">
        <f t="shared" si="29"/>
        <v>1970.4999999999998</v>
      </c>
      <c r="H64" s="482">
        <f t="shared" si="30"/>
        <v>2252</v>
      </c>
      <c r="I64" s="482">
        <f t="shared" si="31"/>
        <v>2533.5</v>
      </c>
      <c r="J64" s="480">
        <v>2815</v>
      </c>
      <c r="K64" s="482">
        <f t="shared" si="32"/>
        <v>3096.5000000000005</v>
      </c>
      <c r="L64" s="482">
        <f t="shared" si="33"/>
        <v>3378</v>
      </c>
      <c r="M64" s="482">
        <f t="shared" si="34"/>
        <v>3659.5</v>
      </c>
      <c r="N64" s="482">
        <f t="shared" si="35"/>
        <v>3940.9999999999995</v>
      </c>
      <c r="O64" s="482">
        <f t="shared" si="36"/>
        <v>4222.5</v>
      </c>
      <c r="P64" s="482">
        <f t="shared" si="37"/>
        <v>4504</v>
      </c>
      <c r="Q64" s="482">
        <f t="shared" si="38"/>
        <v>4785.5</v>
      </c>
      <c r="R64" s="482">
        <f t="shared" si="39"/>
        <v>5067</v>
      </c>
      <c r="S64" s="482">
        <f t="shared" si="40"/>
        <v>5348.5</v>
      </c>
      <c r="T64" s="482">
        <f t="shared" si="41"/>
        <v>5630</v>
      </c>
      <c r="U64" s="482">
        <f t="shared" si="42"/>
        <v>5911.5</v>
      </c>
      <c r="V64" s="482">
        <f t="shared" si="43"/>
        <v>6193.0000000000009</v>
      </c>
      <c r="W64" s="482">
        <f t="shared" si="44"/>
        <v>6474.4999999999991</v>
      </c>
      <c r="X64" s="482">
        <f t="shared" si="45"/>
        <v>6756</v>
      </c>
      <c r="Y64" s="134">
        <f t="shared" si="46"/>
        <v>7037.5</v>
      </c>
      <c r="Z64" s="269" t="s">
        <v>561</v>
      </c>
      <c r="AA64" s="263" t="s">
        <v>562</v>
      </c>
    </row>
    <row r="65" spans="1:27" ht="16.5" thickBot="1" x14ac:dyDescent="0.3">
      <c r="A65" s="570"/>
      <c r="B65" s="483" t="s">
        <v>510</v>
      </c>
      <c r="C65" s="482">
        <f t="shared" si="25"/>
        <v>844.5</v>
      </c>
      <c r="D65" s="482">
        <f t="shared" si="26"/>
        <v>1126</v>
      </c>
      <c r="E65" s="482">
        <f t="shared" si="27"/>
        <v>1407.5</v>
      </c>
      <c r="F65" s="482">
        <f t="shared" si="28"/>
        <v>1689</v>
      </c>
      <c r="G65" s="482">
        <f t="shared" si="29"/>
        <v>1970.4999999999998</v>
      </c>
      <c r="H65" s="482">
        <f t="shared" si="30"/>
        <v>2252</v>
      </c>
      <c r="I65" s="482">
        <f t="shared" si="31"/>
        <v>2533.5</v>
      </c>
      <c r="J65" s="480">
        <v>2815</v>
      </c>
      <c r="K65" s="482">
        <f t="shared" si="32"/>
        <v>3096.5000000000005</v>
      </c>
      <c r="L65" s="482">
        <f t="shared" si="33"/>
        <v>3378</v>
      </c>
      <c r="M65" s="482">
        <f t="shared" si="34"/>
        <v>3659.5</v>
      </c>
      <c r="N65" s="482">
        <f t="shared" si="35"/>
        <v>3940.9999999999995</v>
      </c>
      <c r="O65" s="482">
        <f t="shared" si="36"/>
        <v>4222.5</v>
      </c>
      <c r="P65" s="482">
        <f t="shared" si="37"/>
        <v>4504</v>
      </c>
      <c r="Q65" s="482">
        <f t="shared" si="38"/>
        <v>4785.5</v>
      </c>
      <c r="R65" s="482">
        <f t="shared" si="39"/>
        <v>5067</v>
      </c>
      <c r="S65" s="482">
        <f t="shared" si="40"/>
        <v>5348.5</v>
      </c>
      <c r="T65" s="482">
        <f t="shared" si="41"/>
        <v>5630</v>
      </c>
      <c r="U65" s="482">
        <f t="shared" si="42"/>
        <v>5911.5</v>
      </c>
      <c r="V65" s="482">
        <f t="shared" si="43"/>
        <v>6193.0000000000009</v>
      </c>
      <c r="W65" s="482">
        <f t="shared" si="44"/>
        <v>6474.4999999999991</v>
      </c>
      <c r="X65" s="482">
        <f t="shared" si="45"/>
        <v>6756</v>
      </c>
      <c r="Y65" s="134">
        <f t="shared" si="46"/>
        <v>7037.5</v>
      </c>
      <c r="Z65" s="269" t="s">
        <v>563</v>
      </c>
      <c r="AA65" s="263" t="s">
        <v>564</v>
      </c>
    </row>
    <row r="66" spans="1:27" ht="16.5" thickBot="1" x14ac:dyDescent="0.3">
      <c r="A66" s="570"/>
      <c r="B66" s="483" t="s">
        <v>511</v>
      </c>
      <c r="C66" s="482">
        <f t="shared" si="25"/>
        <v>844.5</v>
      </c>
      <c r="D66" s="482">
        <f t="shared" si="26"/>
        <v>1126</v>
      </c>
      <c r="E66" s="482">
        <f t="shared" si="27"/>
        <v>1407.5</v>
      </c>
      <c r="F66" s="482">
        <f t="shared" si="28"/>
        <v>1689</v>
      </c>
      <c r="G66" s="482">
        <f t="shared" si="29"/>
        <v>1970.4999999999998</v>
      </c>
      <c r="H66" s="482">
        <f t="shared" si="30"/>
        <v>2252</v>
      </c>
      <c r="I66" s="482">
        <f t="shared" si="31"/>
        <v>2533.5</v>
      </c>
      <c r="J66" s="480">
        <v>2815</v>
      </c>
      <c r="K66" s="482">
        <f t="shared" si="32"/>
        <v>3096.5000000000005</v>
      </c>
      <c r="L66" s="482">
        <f t="shared" si="33"/>
        <v>3378</v>
      </c>
      <c r="M66" s="482">
        <f t="shared" si="34"/>
        <v>3659.5</v>
      </c>
      <c r="N66" s="482">
        <f t="shared" si="35"/>
        <v>3940.9999999999995</v>
      </c>
      <c r="O66" s="482">
        <f t="shared" si="36"/>
        <v>4222.5</v>
      </c>
      <c r="P66" s="482">
        <f t="shared" si="37"/>
        <v>4504</v>
      </c>
      <c r="Q66" s="482">
        <f t="shared" si="38"/>
        <v>4785.5</v>
      </c>
      <c r="R66" s="482">
        <f t="shared" si="39"/>
        <v>5067</v>
      </c>
      <c r="S66" s="482">
        <f t="shared" si="40"/>
        <v>5348.5</v>
      </c>
      <c r="T66" s="482">
        <f t="shared" si="41"/>
        <v>5630</v>
      </c>
      <c r="U66" s="482">
        <f t="shared" si="42"/>
        <v>5911.5</v>
      </c>
      <c r="V66" s="482">
        <f t="shared" si="43"/>
        <v>6193.0000000000009</v>
      </c>
      <c r="W66" s="482">
        <f t="shared" si="44"/>
        <v>6474.4999999999991</v>
      </c>
      <c r="X66" s="482">
        <f t="shared" si="45"/>
        <v>6756</v>
      </c>
      <c r="Y66" s="134">
        <f t="shared" si="46"/>
        <v>7037.5</v>
      </c>
      <c r="Z66" s="269" t="s">
        <v>565</v>
      </c>
      <c r="AA66" s="263" t="s">
        <v>566</v>
      </c>
    </row>
    <row r="67" spans="1:27" ht="16.5" thickBot="1" x14ac:dyDescent="0.3">
      <c r="A67" s="640"/>
      <c r="B67" s="640"/>
      <c r="C67" s="640"/>
      <c r="D67" s="640"/>
      <c r="E67" s="640"/>
      <c r="F67" s="640"/>
      <c r="G67" s="640"/>
      <c r="H67" s="640"/>
      <c r="I67" s="640"/>
      <c r="J67" s="640"/>
      <c r="K67" s="640"/>
      <c r="L67" s="640"/>
      <c r="M67" s="640"/>
      <c r="N67" s="640"/>
      <c r="O67" s="640"/>
      <c r="P67" s="640"/>
      <c r="Q67" s="640"/>
      <c r="R67" s="640"/>
      <c r="S67" s="640"/>
      <c r="T67" s="640"/>
      <c r="U67" s="640"/>
      <c r="V67" s="640"/>
      <c r="W67" s="640"/>
      <c r="X67" s="640"/>
      <c r="Y67" s="640"/>
      <c r="Z67" s="640"/>
      <c r="AA67" s="641"/>
    </row>
    <row r="68" spans="1:27" ht="15.75" x14ac:dyDescent="0.25">
      <c r="A68" s="634">
        <v>4</v>
      </c>
      <c r="B68" s="218" t="s">
        <v>155</v>
      </c>
      <c r="C68" s="480">
        <f t="shared" si="0"/>
        <v>890.1</v>
      </c>
      <c r="D68" s="480">
        <f t="shared" si="1"/>
        <v>1186.8</v>
      </c>
      <c r="E68" s="480">
        <f t="shared" si="2"/>
        <v>1483.5</v>
      </c>
      <c r="F68" s="480">
        <f t="shared" si="3"/>
        <v>1780.2</v>
      </c>
      <c r="G68" s="480">
        <f t="shared" si="4"/>
        <v>2076.9</v>
      </c>
      <c r="H68" s="480">
        <f t="shared" si="18"/>
        <v>2373.6</v>
      </c>
      <c r="I68" s="480">
        <f t="shared" si="5"/>
        <v>2670.3</v>
      </c>
      <c r="J68" s="480">
        <v>2967</v>
      </c>
      <c r="K68" s="480">
        <f t="shared" si="6"/>
        <v>3263.7000000000003</v>
      </c>
      <c r="L68" s="480">
        <f t="shared" si="7"/>
        <v>3560.4</v>
      </c>
      <c r="M68" s="480">
        <f t="shared" si="8"/>
        <v>3857.1</v>
      </c>
      <c r="N68" s="480">
        <f t="shared" si="9"/>
        <v>4153.8</v>
      </c>
      <c r="O68" s="480">
        <f t="shared" si="10"/>
        <v>4450.5</v>
      </c>
      <c r="P68" s="480">
        <f t="shared" ref="P68:P77" si="47">J68*1.6</f>
        <v>4747.2</v>
      </c>
      <c r="Q68" s="480">
        <f t="shared" ref="Q68:Q77" si="48">J68*1.7</f>
        <v>5043.8999999999996</v>
      </c>
      <c r="R68" s="480">
        <f t="shared" ref="R68:R77" si="49">J68*1.8</f>
        <v>5340.6</v>
      </c>
      <c r="S68" s="480">
        <f t="shared" si="11"/>
        <v>5637.3</v>
      </c>
      <c r="T68" s="480">
        <f t="shared" si="12"/>
        <v>5934</v>
      </c>
      <c r="U68" s="480">
        <f t="shared" si="13"/>
        <v>6230.7</v>
      </c>
      <c r="V68" s="480">
        <f t="shared" si="14"/>
        <v>6527.4000000000005</v>
      </c>
      <c r="W68" s="480">
        <f t="shared" si="15"/>
        <v>6824.0999999999995</v>
      </c>
      <c r="X68" s="480">
        <f t="shared" si="16"/>
        <v>7120.8</v>
      </c>
      <c r="Y68" s="481">
        <f t="shared" si="17"/>
        <v>7417.5</v>
      </c>
      <c r="Z68" s="268" t="s">
        <v>352</v>
      </c>
      <c r="AA68" s="262" t="s">
        <v>353</v>
      </c>
    </row>
    <row r="69" spans="1:27" ht="15.75" x14ac:dyDescent="0.25">
      <c r="A69" s="635"/>
      <c r="B69" s="487" t="s">
        <v>309</v>
      </c>
      <c r="C69" s="228">
        <f t="shared" si="0"/>
        <v>890.1</v>
      </c>
      <c r="D69" s="228">
        <f t="shared" si="1"/>
        <v>1186.8</v>
      </c>
      <c r="E69" s="228">
        <f t="shared" si="2"/>
        <v>1483.5</v>
      </c>
      <c r="F69" s="228">
        <f t="shared" si="3"/>
        <v>1780.2</v>
      </c>
      <c r="G69" s="228">
        <f t="shared" si="4"/>
        <v>2076.9</v>
      </c>
      <c r="H69" s="228">
        <f t="shared" si="18"/>
        <v>2373.6</v>
      </c>
      <c r="I69" s="228">
        <f t="shared" si="5"/>
        <v>2670.3</v>
      </c>
      <c r="J69" s="382">
        <v>2967</v>
      </c>
      <c r="K69" s="228">
        <f t="shared" si="6"/>
        <v>3263.7000000000003</v>
      </c>
      <c r="L69" s="228">
        <f t="shared" si="7"/>
        <v>3560.4</v>
      </c>
      <c r="M69" s="228">
        <f t="shared" si="8"/>
        <v>3857.1</v>
      </c>
      <c r="N69" s="228">
        <f t="shared" si="9"/>
        <v>4153.8</v>
      </c>
      <c r="O69" s="228">
        <f t="shared" si="10"/>
        <v>4450.5</v>
      </c>
      <c r="P69" s="228">
        <f t="shared" si="47"/>
        <v>4747.2</v>
      </c>
      <c r="Q69" s="228">
        <f t="shared" si="48"/>
        <v>5043.8999999999996</v>
      </c>
      <c r="R69" s="228">
        <f t="shared" si="49"/>
        <v>5340.6</v>
      </c>
      <c r="S69" s="228">
        <f t="shared" si="11"/>
        <v>5637.3</v>
      </c>
      <c r="T69" s="228">
        <f t="shared" si="12"/>
        <v>5934</v>
      </c>
      <c r="U69" s="228">
        <f t="shared" si="13"/>
        <v>6230.7</v>
      </c>
      <c r="V69" s="228">
        <f t="shared" si="14"/>
        <v>6527.4000000000005</v>
      </c>
      <c r="W69" s="228">
        <f t="shared" si="15"/>
        <v>6824.0999999999995</v>
      </c>
      <c r="X69" s="228">
        <f t="shared" si="16"/>
        <v>7120.8</v>
      </c>
      <c r="Y69" s="114">
        <f t="shared" si="17"/>
        <v>7417.5</v>
      </c>
      <c r="Z69" s="268" t="s">
        <v>355</v>
      </c>
      <c r="AA69" s="262" t="s">
        <v>356</v>
      </c>
    </row>
    <row r="70" spans="1:27" ht="15.75" x14ac:dyDescent="0.25">
      <c r="A70" s="635"/>
      <c r="B70" s="487" t="s">
        <v>310</v>
      </c>
      <c r="C70" s="228">
        <f t="shared" si="0"/>
        <v>890.1</v>
      </c>
      <c r="D70" s="228">
        <f t="shared" si="1"/>
        <v>1186.8</v>
      </c>
      <c r="E70" s="228">
        <f t="shared" si="2"/>
        <v>1483.5</v>
      </c>
      <c r="F70" s="228">
        <f t="shared" si="3"/>
        <v>1780.2</v>
      </c>
      <c r="G70" s="228">
        <f t="shared" si="4"/>
        <v>2076.9</v>
      </c>
      <c r="H70" s="228">
        <f t="shared" si="18"/>
        <v>2373.6</v>
      </c>
      <c r="I70" s="228">
        <f t="shared" si="5"/>
        <v>2670.3</v>
      </c>
      <c r="J70" s="382">
        <v>2967</v>
      </c>
      <c r="K70" s="228">
        <f t="shared" si="6"/>
        <v>3263.7000000000003</v>
      </c>
      <c r="L70" s="228">
        <f t="shared" si="7"/>
        <v>3560.4</v>
      </c>
      <c r="M70" s="228">
        <f t="shared" si="8"/>
        <v>3857.1</v>
      </c>
      <c r="N70" s="228">
        <f t="shared" si="9"/>
        <v>4153.8</v>
      </c>
      <c r="O70" s="228">
        <f t="shared" si="10"/>
        <v>4450.5</v>
      </c>
      <c r="P70" s="228">
        <f t="shared" si="47"/>
        <v>4747.2</v>
      </c>
      <c r="Q70" s="228">
        <f t="shared" si="48"/>
        <v>5043.8999999999996</v>
      </c>
      <c r="R70" s="228">
        <f t="shared" si="49"/>
        <v>5340.6</v>
      </c>
      <c r="S70" s="228">
        <f t="shared" si="11"/>
        <v>5637.3</v>
      </c>
      <c r="T70" s="228">
        <f t="shared" si="12"/>
        <v>5934</v>
      </c>
      <c r="U70" s="228">
        <f t="shared" si="13"/>
        <v>6230.7</v>
      </c>
      <c r="V70" s="228">
        <f t="shared" si="14"/>
        <v>6527.4000000000005</v>
      </c>
      <c r="W70" s="228">
        <f t="shared" si="15"/>
        <v>6824.0999999999995</v>
      </c>
      <c r="X70" s="228">
        <f t="shared" si="16"/>
        <v>7120.8</v>
      </c>
      <c r="Y70" s="114">
        <f t="shared" si="17"/>
        <v>7417.5</v>
      </c>
      <c r="Z70" s="268" t="s">
        <v>352</v>
      </c>
      <c r="AA70" s="262" t="s">
        <v>353</v>
      </c>
    </row>
    <row r="71" spans="1:27" ht="15.75" x14ac:dyDescent="0.25">
      <c r="A71" s="635"/>
      <c r="B71" s="487" t="s">
        <v>311</v>
      </c>
      <c r="C71" s="228">
        <f t="shared" si="0"/>
        <v>890.1</v>
      </c>
      <c r="D71" s="228">
        <f t="shared" si="1"/>
        <v>1186.8</v>
      </c>
      <c r="E71" s="228">
        <f t="shared" si="2"/>
        <v>1483.5</v>
      </c>
      <c r="F71" s="228">
        <f t="shared" si="3"/>
        <v>1780.2</v>
      </c>
      <c r="G71" s="228">
        <f t="shared" si="4"/>
        <v>2076.9</v>
      </c>
      <c r="H71" s="228">
        <f t="shared" si="18"/>
        <v>2373.6</v>
      </c>
      <c r="I71" s="228">
        <f t="shared" si="5"/>
        <v>2670.3</v>
      </c>
      <c r="J71" s="382">
        <v>2967</v>
      </c>
      <c r="K71" s="228">
        <f t="shared" si="6"/>
        <v>3263.7000000000003</v>
      </c>
      <c r="L71" s="228">
        <f t="shared" si="7"/>
        <v>3560.4</v>
      </c>
      <c r="M71" s="228">
        <f t="shared" si="8"/>
        <v>3857.1</v>
      </c>
      <c r="N71" s="228">
        <f t="shared" si="9"/>
        <v>4153.8</v>
      </c>
      <c r="O71" s="228">
        <f t="shared" si="10"/>
        <v>4450.5</v>
      </c>
      <c r="P71" s="228">
        <f t="shared" si="47"/>
        <v>4747.2</v>
      </c>
      <c r="Q71" s="228">
        <f t="shared" si="48"/>
        <v>5043.8999999999996</v>
      </c>
      <c r="R71" s="228">
        <f t="shared" si="49"/>
        <v>5340.6</v>
      </c>
      <c r="S71" s="228">
        <f t="shared" si="11"/>
        <v>5637.3</v>
      </c>
      <c r="T71" s="228">
        <f t="shared" si="12"/>
        <v>5934</v>
      </c>
      <c r="U71" s="228">
        <f t="shared" si="13"/>
        <v>6230.7</v>
      </c>
      <c r="V71" s="228">
        <f t="shared" si="14"/>
        <v>6527.4000000000005</v>
      </c>
      <c r="W71" s="228">
        <f t="shared" si="15"/>
        <v>6824.0999999999995</v>
      </c>
      <c r="X71" s="228">
        <f t="shared" si="16"/>
        <v>7120.8</v>
      </c>
      <c r="Y71" s="114">
        <f t="shared" si="17"/>
        <v>7417.5</v>
      </c>
      <c r="Z71" s="268" t="s">
        <v>355</v>
      </c>
      <c r="AA71" s="262" t="s">
        <v>356</v>
      </c>
    </row>
    <row r="72" spans="1:27" ht="15.75" x14ac:dyDescent="0.25">
      <c r="A72" s="635"/>
      <c r="B72" s="487" t="s">
        <v>340</v>
      </c>
      <c r="C72" s="228">
        <f t="shared" si="0"/>
        <v>890.1</v>
      </c>
      <c r="D72" s="228">
        <f t="shared" si="1"/>
        <v>1186.8</v>
      </c>
      <c r="E72" s="228">
        <f t="shared" si="2"/>
        <v>1483.5</v>
      </c>
      <c r="F72" s="228">
        <f t="shared" si="3"/>
        <v>1780.2</v>
      </c>
      <c r="G72" s="228">
        <f t="shared" si="4"/>
        <v>2076.9</v>
      </c>
      <c r="H72" s="228">
        <f t="shared" si="18"/>
        <v>2373.6</v>
      </c>
      <c r="I72" s="228">
        <f t="shared" si="5"/>
        <v>2670.3</v>
      </c>
      <c r="J72" s="382">
        <v>2967</v>
      </c>
      <c r="K72" s="228">
        <f t="shared" si="6"/>
        <v>3263.7000000000003</v>
      </c>
      <c r="L72" s="228">
        <f t="shared" si="7"/>
        <v>3560.4</v>
      </c>
      <c r="M72" s="228">
        <f t="shared" si="8"/>
        <v>3857.1</v>
      </c>
      <c r="N72" s="228">
        <f t="shared" si="9"/>
        <v>4153.8</v>
      </c>
      <c r="O72" s="228">
        <f t="shared" si="10"/>
        <v>4450.5</v>
      </c>
      <c r="P72" s="228">
        <f t="shared" si="47"/>
        <v>4747.2</v>
      </c>
      <c r="Q72" s="228">
        <f t="shared" si="48"/>
        <v>5043.8999999999996</v>
      </c>
      <c r="R72" s="228">
        <f t="shared" si="49"/>
        <v>5340.6</v>
      </c>
      <c r="S72" s="228">
        <f t="shared" si="11"/>
        <v>5637.3</v>
      </c>
      <c r="T72" s="228">
        <f t="shared" si="12"/>
        <v>5934</v>
      </c>
      <c r="U72" s="228">
        <f t="shared" si="13"/>
        <v>6230.7</v>
      </c>
      <c r="V72" s="228">
        <f t="shared" si="14"/>
        <v>6527.4000000000005</v>
      </c>
      <c r="W72" s="228">
        <f t="shared" si="15"/>
        <v>6824.0999999999995</v>
      </c>
      <c r="X72" s="228">
        <f t="shared" si="16"/>
        <v>7120.8</v>
      </c>
      <c r="Y72" s="114">
        <f t="shared" si="17"/>
        <v>7417.5</v>
      </c>
      <c r="Z72" s="268" t="s">
        <v>352</v>
      </c>
      <c r="AA72" s="262" t="s">
        <v>353</v>
      </c>
    </row>
    <row r="73" spans="1:27" ht="15.75" x14ac:dyDescent="0.25">
      <c r="A73" s="635"/>
      <c r="B73" s="487" t="s">
        <v>312</v>
      </c>
      <c r="C73" s="228">
        <f t="shared" si="0"/>
        <v>890.1</v>
      </c>
      <c r="D73" s="228">
        <f t="shared" si="1"/>
        <v>1186.8</v>
      </c>
      <c r="E73" s="228">
        <f t="shared" si="2"/>
        <v>1483.5</v>
      </c>
      <c r="F73" s="228">
        <f t="shared" si="3"/>
        <v>1780.2</v>
      </c>
      <c r="G73" s="228">
        <f t="shared" si="4"/>
        <v>2076.9</v>
      </c>
      <c r="H73" s="228">
        <f t="shared" si="18"/>
        <v>2373.6</v>
      </c>
      <c r="I73" s="228">
        <f t="shared" si="5"/>
        <v>2670.3</v>
      </c>
      <c r="J73" s="382">
        <v>2967</v>
      </c>
      <c r="K73" s="228">
        <f t="shared" si="6"/>
        <v>3263.7000000000003</v>
      </c>
      <c r="L73" s="228">
        <f t="shared" si="7"/>
        <v>3560.4</v>
      </c>
      <c r="M73" s="228">
        <f t="shared" si="8"/>
        <v>3857.1</v>
      </c>
      <c r="N73" s="228">
        <f t="shared" si="9"/>
        <v>4153.8</v>
      </c>
      <c r="O73" s="228">
        <f t="shared" si="10"/>
        <v>4450.5</v>
      </c>
      <c r="P73" s="228">
        <f t="shared" si="47"/>
        <v>4747.2</v>
      </c>
      <c r="Q73" s="228">
        <f t="shared" si="48"/>
        <v>5043.8999999999996</v>
      </c>
      <c r="R73" s="228">
        <f t="shared" si="49"/>
        <v>5340.6</v>
      </c>
      <c r="S73" s="228">
        <f t="shared" si="11"/>
        <v>5637.3</v>
      </c>
      <c r="T73" s="228">
        <f t="shared" si="12"/>
        <v>5934</v>
      </c>
      <c r="U73" s="228">
        <f t="shared" si="13"/>
        <v>6230.7</v>
      </c>
      <c r="V73" s="228">
        <f t="shared" si="14"/>
        <v>6527.4000000000005</v>
      </c>
      <c r="W73" s="228">
        <f t="shared" si="15"/>
        <v>6824.0999999999995</v>
      </c>
      <c r="X73" s="228">
        <f t="shared" si="16"/>
        <v>7120.8</v>
      </c>
      <c r="Y73" s="114">
        <f>J73*2.5</f>
        <v>7417.5</v>
      </c>
      <c r="Z73" s="268" t="s">
        <v>355</v>
      </c>
      <c r="AA73" s="262" t="s">
        <v>356</v>
      </c>
    </row>
    <row r="74" spans="1:27" ht="15.75" x14ac:dyDescent="0.25">
      <c r="A74" s="636"/>
      <c r="B74" s="487" t="s">
        <v>157</v>
      </c>
      <c r="C74" s="228">
        <f t="shared" si="0"/>
        <v>890.1</v>
      </c>
      <c r="D74" s="228">
        <f t="shared" si="1"/>
        <v>1186.8</v>
      </c>
      <c r="E74" s="228">
        <f t="shared" si="2"/>
        <v>1483.5</v>
      </c>
      <c r="F74" s="228">
        <f t="shared" si="3"/>
        <v>1780.2</v>
      </c>
      <c r="G74" s="228">
        <f t="shared" si="4"/>
        <v>2076.9</v>
      </c>
      <c r="H74" s="228">
        <f t="shared" si="18"/>
        <v>2373.6</v>
      </c>
      <c r="I74" s="228">
        <f t="shared" si="5"/>
        <v>2670.3</v>
      </c>
      <c r="J74" s="382">
        <v>2967</v>
      </c>
      <c r="K74" s="228">
        <f t="shared" si="6"/>
        <v>3263.7000000000003</v>
      </c>
      <c r="L74" s="228">
        <f t="shared" si="7"/>
        <v>3560.4</v>
      </c>
      <c r="M74" s="228">
        <f t="shared" si="8"/>
        <v>3857.1</v>
      </c>
      <c r="N74" s="228">
        <f t="shared" si="9"/>
        <v>4153.8</v>
      </c>
      <c r="O74" s="228">
        <f t="shared" si="10"/>
        <v>4450.5</v>
      </c>
      <c r="P74" s="228">
        <f t="shared" si="47"/>
        <v>4747.2</v>
      </c>
      <c r="Q74" s="228">
        <f t="shared" si="48"/>
        <v>5043.8999999999996</v>
      </c>
      <c r="R74" s="228">
        <f t="shared" si="49"/>
        <v>5340.6</v>
      </c>
      <c r="S74" s="228">
        <f t="shared" si="11"/>
        <v>5637.3</v>
      </c>
      <c r="T74" s="228">
        <f t="shared" si="12"/>
        <v>5934</v>
      </c>
      <c r="U74" s="228">
        <f t="shared" si="13"/>
        <v>6230.7</v>
      </c>
      <c r="V74" s="228">
        <f t="shared" si="14"/>
        <v>6527.4000000000005</v>
      </c>
      <c r="W74" s="228">
        <f t="shared" si="15"/>
        <v>6824.0999999999995</v>
      </c>
      <c r="X74" s="228">
        <f t="shared" si="16"/>
        <v>7120.8</v>
      </c>
      <c r="Y74" s="114">
        <f t="shared" si="17"/>
        <v>7417.5</v>
      </c>
      <c r="Z74" s="268" t="s">
        <v>352</v>
      </c>
      <c r="AA74" s="262" t="s">
        <v>353</v>
      </c>
    </row>
    <row r="75" spans="1:27" ht="15.75" x14ac:dyDescent="0.25">
      <c r="A75" s="636"/>
      <c r="B75" s="487" t="s">
        <v>341</v>
      </c>
      <c r="C75" s="228">
        <f t="shared" si="0"/>
        <v>890.1</v>
      </c>
      <c r="D75" s="228">
        <f t="shared" si="1"/>
        <v>1186.8</v>
      </c>
      <c r="E75" s="228">
        <f t="shared" si="2"/>
        <v>1483.5</v>
      </c>
      <c r="F75" s="228">
        <f t="shared" si="3"/>
        <v>1780.2</v>
      </c>
      <c r="G75" s="228">
        <f t="shared" si="4"/>
        <v>2076.9</v>
      </c>
      <c r="H75" s="228">
        <f t="shared" si="18"/>
        <v>2373.6</v>
      </c>
      <c r="I75" s="228">
        <f t="shared" si="5"/>
        <v>2670.3</v>
      </c>
      <c r="J75" s="382">
        <v>2967</v>
      </c>
      <c r="K75" s="228">
        <f t="shared" si="6"/>
        <v>3263.7000000000003</v>
      </c>
      <c r="L75" s="228">
        <f t="shared" si="7"/>
        <v>3560.4</v>
      </c>
      <c r="M75" s="228">
        <f t="shared" si="8"/>
        <v>3857.1</v>
      </c>
      <c r="N75" s="228">
        <f t="shared" si="9"/>
        <v>4153.8</v>
      </c>
      <c r="O75" s="228">
        <f t="shared" si="10"/>
        <v>4450.5</v>
      </c>
      <c r="P75" s="228">
        <f t="shared" si="47"/>
        <v>4747.2</v>
      </c>
      <c r="Q75" s="228">
        <f t="shared" si="48"/>
        <v>5043.8999999999996</v>
      </c>
      <c r="R75" s="228">
        <f t="shared" si="49"/>
        <v>5340.6</v>
      </c>
      <c r="S75" s="228">
        <f t="shared" si="11"/>
        <v>5637.3</v>
      </c>
      <c r="T75" s="228">
        <f t="shared" si="12"/>
        <v>5934</v>
      </c>
      <c r="U75" s="228">
        <f t="shared" si="13"/>
        <v>6230.7</v>
      </c>
      <c r="V75" s="228">
        <f t="shared" si="14"/>
        <v>6527.4000000000005</v>
      </c>
      <c r="W75" s="228">
        <f t="shared" si="15"/>
        <v>6824.0999999999995</v>
      </c>
      <c r="X75" s="228">
        <f t="shared" si="16"/>
        <v>7120.8</v>
      </c>
      <c r="Y75" s="114">
        <f t="shared" si="17"/>
        <v>7417.5</v>
      </c>
      <c r="Z75" s="268" t="s">
        <v>352</v>
      </c>
      <c r="AA75" s="262" t="s">
        <v>353</v>
      </c>
    </row>
    <row r="76" spans="1:27" ht="15.75" x14ac:dyDescent="0.25">
      <c r="A76" s="636"/>
      <c r="B76" s="488" t="s">
        <v>342</v>
      </c>
      <c r="C76" s="228">
        <f t="shared" si="0"/>
        <v>890.1</v>
      </c>
      <c r="D76" s="228">
        <f t="shared" si="1"/>
        <v>1186.8</v>
      </c>
      <c r="E76" s="228">
        <f t="shared" si="2"/>
        <v>1483.5</v>
      </c>
      <c r="F76" s="228">
        <f t="shared" si="3"/>
        <v>1780.2</v>
      </c>
      <c r="G76" s="228">
        <f t="shared" si="4"/>
        <v>2076.9</v>
      </c>
      <c r="H76" s="228">
        <f t="shared" si="18"/>
        <v>2373.6</v>
      </c>
      <c r="I76" s="228">
        <f t="shared" si="5"/>
        <v>2670.3</v>
      </c>
      <c r="J76" s="382">
        <v>2967</v>
      </c>
      <c r="K76" s="228">
        <f t="shared" si="6"/>
        <v>3263.7000000000003</v>
      </c>
      <c r="L76" s="228">
        <f t="shared" si="7"/>
        <v>3560.4</v>
      </c>
      <c r="M76" s="228">
        <f t="shared" si="8"/>
        <v>3857.1</v>
      </c>
      <c r="N76" s="228">
        <f t="shared" si="9"/>
        <v>4153.8</v>
      </c>
      <c r="O76" s="228">
        <f t="shared" si="10"/>
        <v>4450.5</v>
      </c>
      <c r="P76" s="228">
        <f t="shared" si="47"/>
        <v>4747.2</v>
      </c>
      <c r="Q76" s="228">
        <f t="shared" si="48"/>
        <v>5043.8999999999996</v>
      </c>
      <c r="R76" s="228">
        <f t="shared" si="49"/>
        <v>5340.6</v>
      </c>
      <c r="S76" s="228">
        <f t="shared" si="11"/>
        <v>5637.3</v>
      </c>
      <c r="T76" s="228">
        <f t="shared" si="12"/>
        <v>5934</v>
      </c>
      <c r="U76" s="228">
        <f t="shared" si="13"/>
        <v>6230.7</v>
      </c>
      <c r="V76" s="228">
        <f t="shared" si="14"/>
        <v>6527.4000000000005</v>
      </c>
      <c r="W76" s="228">
        <f t="shared" si="15"/>
        <v>6824.0999999999995</v>
      </c>
      <c r="X76" s="228">
        <f t="shared" si="16"/>
        <v>7120.8</v>
      </c>
      <c r="Y76" s="114">
        <f t="shared" si="17"/>
        <v>7417.5</v>
      </c>
      <c r="Z76" s="268" t="s">
        <v>352</v>
      </c>
      <c r="AA76" s="262" t="s">
        <v>353</v>
      </c>
    </row>
    <row r="77" spans="1:27" x14ac:dyDescent="0.25">
      <c r="A77" s="636"/>
      <c r="B77" s="638" t="s">
        <v>382</v>
      </c>
      <c r="C77" s="629">
        <f t="shared" si="0"/>
        <v>890.1</v>
      </c>
      <c r="D77" s="629">
        <f t="shared" si="1"/>
        <v>1186.8</v>
      </c>
      <c r="E77" s="629">
        <f t="shared" si="2"/>
        <v>1483.5</v>
      </c>
      <c r="F77" s="629">
        <f t="shared" si="3"/>
        <v>1780.2</v>
      </c>
      <c r="G77" s="629">
        <f t="shared" si="4"/>
        <v>2076.9</v>
      </c>
      <c r="H77" s="629">
        <f t="shared" si="18"/>
        <v>2373.6</v>
      </c>
      <c r="I77" s="629">
        <f t="shared" si="5"/>
        <v>2670.3</v>
      </c>
      <c r="J77" s="520">
        <v>2967</v>
      </c>
      <c r="K77" s="629">
        <f t="shared" si="6"/>
        <v>3263.7000000000003</v>
      </c>
      <c r="L77" s="629">
        <f t="shared" si="7"/>
        <v>3560.4</v>
      </c>
      <c r="M77" s="629">
        <f t="shared" si="8"/>
        <v>3857.1</v>
      </c>
      <c r="N77" s="629">
        <f t="shared" si="9"/>
        <v>4153.8</v>
      </c>
      <c r="O77" s="629">
        <f t="shared" si="10"/>
        <v>4450.5</v>
      </c>
      <c r="P77" s="629">
        <f t="shared" si="47"/>
        <v>4747.2</v>
      </c>
      <c r="Q77" s="629">
        <f t="shared" si="48"/>
        <v>5043.8999999999996</v>
      </c>
      <c r="R77" s="629">
        <f t="shared" si="49"/>
        <v>5340.6</v>
      </c>
      <c r="S77" s="629">
        <f t="shared" si="11"/>
        <v>5637.3</v>
      </c>
      <c r="T77" s="629">
        <f t="shared" si="12"/>
        <v>5934</v>
      </c>
      <c r="U77" s="629">
        <f t="shared" si="13"/>
        <v>6230.7</v>
      </c>
      <c r="V77" s="629">
        <f t="shared" si="14"/>
        <v>6527.4000000000005</v>
      </c>
      <c r="W77" s="629">
        <f t="shared" si="15"/>
        <v>6824.0999999999995</v>
      </c>
      <c r="X77" s="629">
        <f t="shared" si="16"/>
        <v>7120.8</v>
      </c>
      <c r="Y77" s="644">
        <f t="shared" si="17"/>
        <v>7417.5</v>
      </c>
      <c r="Z77" s="550" t="s">
        <v>352</v>
      </c>
      <c r="AA77" s="552" t="s">
        <v>353</v>
      </c>
    </row>
    <row r="78" spans="1:27" x14ac:dyDescent="0.25">
      <c r="A78" s="636"/>
      <c r="B78" s="639"/>
      <c r="C78" s="629"/>
      <c r="D78" s="629"/>
      <c r="E78" s="629"/>
      <c r="F78" s="629"/>
      <c r="G78" s="629"/>
      <c r="H78" s="629"/>
      <c r="I78" s="629"/>
      <c r="J78" s="521"/>
      <c r="K78" s="629"/>
      <c r="L78" s="629"/>
      <c r="M78" s="629"/>
      <c r="N78" s="629"/>
      <c r="O78" s="629"/>
      <c r="P78" s="629"/>
      <c r="Q78" s="629"/>
      <c r="R78" s="629"/>
      <c r="S78" s="629"/>
      <c r="T78" s="629"/>
      <c r="U78" s="629"/>
      <c r="V78" s="629"/>
      <c r="W78" s="629"/>
      <c r="X78" s="629"/>
      <c r="Y78" s="644"/>
      <c r="Z78" s="551"/>
      <c r="AA78" s="553"/>
    </row>
    <row r="79" spans="1:27" ht="15.75" x14ac:dyDescent="0.25">
      <c r="A79" s="636"/>
      <c r="B79" s="486" t="s">
        <v>343</v>
      </c>
      <c r="C79" s="228">
        <f>J79*0.3</f>
        <v>890.1</v>
      </c>
      <c r="D79" s="228">
        <f>J79*0.4</f>
        <v>1186.8</v>
      </c>
      <c r="E79" s="228">
        <f>J79*0.5</f>
        <v>1483.5</v>
      </c>
      <c r="F79" s="228">
        <f>J79*0.6</f>
        <v>1780.2</v>
      </c>
      <c r="G79" s="228">
        <f>J79*0.7</f>
        <v>2076.9</v>
      </c>
      <c r="H79" s="228">
        <f>J79*0.8</f>
        <v>2373.6</v>
      </c>
      <c r="I79" s="228">
        <f>J79*0.9</f>
        <v>2670.3</v>
      </c>
      <c r="J79" s="371">
        <v>2967</v>
      </c>
      <c r="K79" s="228">
        <f>J79*1.1</f>
        <v>3263.7000000000003</v>
      </c>
      <c r="L79" s="228">
        <f>J79*1.2</f>
        <v>3560.4</v>
      </c>
      <c r="M79" s="228">
        <f>J79*1.3</f>
        <v>3857.1</v>
      </c>
      <c r="N79" s="228">
        <f>J79*1.4</f>
        <v>4153.8</v>
      </c>
      <c r="O79" s="228">
        <f>J79*1.5</f>
        <v>4450.5</v>
      </c>
      <c r="P79" s="228">
        <f>J79*1.6</f>
        <v>4747.2</v>
      </c>
      <c r="Q79" s="228">
        <f>J79*1.7</f>
        <v>5043.8999999999996</v>
      </c>
      <c r="R79" s="228">
        <f>J79*1.8</f>
        <v>5340.6</v>
      </c>
      <c r="S79" s="228">
        <f>J79*1.9</f>
        <v>5637.3</v>
      </c>
      <c r="T79" s="228">
        <f>J79*2</f>
        <v>5934</v>
      </c>
      <c r="U79" s="228">
        <f>J79*2.1</f>
        <v>6230.7</v>
      </c>
      <c r="V79" s="228">
        <f>J79*2.2</f>
        <v>6527.4000000000005</v>
      </c>
      <c r="W79" s="228">
        <f>J79*2.3</f>
        <v>6824.0999999999995</v>
      </c>
      <c r="X79" s="228">
        <f>J79*2.4</f>
        <v>7120.8</v>
      </c>
      <c r="Y79" s="114">
        <f>J79*2.5</f>
        <v>7417.5</v>
      </c>
      <c r="Z79" s="270" t="s">
        <v>357</v>
      </c>
      <c r="AA79" s="271" t="s">
        <v>358</v>
      </c>
    </row>
    <row r="80" spans="1:27" ht="16.5" thickBot="1" x14ac:dyDescent="0.3">
      <c r="A80" s="637"/>
      <c r="B80" s="489" t="s">
        <v>344</v>
      </c>
      <c r="C80" s="228">
        <f t="shared" si="0"/>
        <v>890.1</v>
      </c>
      <c r="D80" s="228">
        <f t="shared" si="1"/>
        <v>1186.8</v>
      </c>
      <c r="E80" s="228">
        <f t="shared" si="2"/>
        <v>1483.5</v>
      </c>
      <c r="F80" s="228">
        <f t="shared" si="3"/>
        <v>1780.2</v>
      </c>
      <c r="G80" s="228">
        <f t="shared" si="4"/>
        <v>2076.9</v>
      </c>
      <c r="H80" s="228">
        <f t="shared" si="18"/>
        <v>2373.6</v>
      </c>
      <c r="I80" s="228">
        <f t="shared" si="5"/>
        <v>2670.3</v>
      </c>
      <c r="J80" s="371">
        <v>2967</v>
      </c>
      <c r="K80" s="228">
        <f t="shared" si="6"/>
        <v>3263.7000000000003</v>
      </c>
      <c r="L80" s="228">
        <f t="shared" si="7"/>
        <v>3560.4</v>
      </c>
      <c r="M80" s="228">
        <f t="shared" si="8"/>
        <v>3857.1</v>
      </c>
      <c r="N80" s="228">
        <f t="shared" si="9"/>
        <v>4153.8</v>
      </c>
      <c r="O80" s="228">
        <f t="shared" si="10"/>
        <v>4450.5</v>
      </c>
      <c r="P80" s="228">
        <f>J80*1.6</f>
        <v>4747.2</v>
      </c>
      <c r="Q80" s="228">
        <f>J80*1.7</f>
        <v>5043.8999999999996</v>
      </c>
      <c r="R80" s="228">
        <f>J80*1.8</f>
        <v>5340.6</v>
      </c>
      <c r="S80" s="228">
        <f>J80*1.9</f>
        <v>5637.3</v>
      </c>
      <c r="T80" s="228">
        <f>J80*2</f>
        <v>5934</v>
      </c>
      <c r="U80" s="228">
        <f>J80*2.1</f>
        <v>6230.7</v>
      </c>
      <c r="V80" s="228">
        <f>J80*2.2</f>
        <v>6527.4000000000005</v>
      </c>
      <c r="W80" s="228">
        <f>J80*2.3</f>
        <v>6824.0999999999995</v>
      </c>
      <c r="X80" s="228">
        <f>J80*2.4</f>
        <v>7120.8</v>
      </c>
      <c r="Y80" s="114">
        <f>J80*2.5</f>
        <v>7417.5</v>
      </c>
      <c r="Z80" s="269" t="s">
        <v>368</v>
      </c>
      <c r="AA80" s="263" t="s">
        <v>353</v>
      </c>
    </row>
    <row r="81" spans="1:27" ht="15.75" customHeight="1" thickBot="1" x14ac:dyDescent="0.3">
      <c r="A81" s="645"/>
      <c r="B81" s="646"/>
      <c r="C81" s="646"/>
      <c r="D81" s="646"/>
      <c r="E81" s="646"/>
      <c r="F81" s="646"/>
      <c r="G81" s="646"/>
      <c r="H81" s="646"/>
      <c r="I81" s="646"/>
      <c r="J81" s="646"/>
      <c r="K81" s="646"/>
      <c r="L81" s="646"/>
      <c r="M81" s="646"/>
      <c r="N81" s="646"/>
      <c r="O81" s="646"/>
      <c r="P81" s="646"/>
      <c r="Q81" s="646"/>
      <c r="R81" s="646"/>
      <c r="S81" s="646"/>
      <c r="T81" s="646"/>
      <c r="U81" s="646"/>
      <c r="V81" s="646"/>
      <c r="W81" s="646"/>
      <c r="X81" s="646"/>
      <c r="Y81" s="646"/>
      <c r="Z81" s="646"/>
      <c r="AA81" s="647"/>
    </row>
    <row r="82" spans="1:27" ht="24" customHeight="1" thickBot="1" x14ac:dyDescent="0.3">
      <c r="A82" s="164"/>
      <c r="B82" s="642" t="s">
        <v>1</v>
      </c>
      <c r="C82" s="594" t="s">
        <v>2</v>
      </c>
      <c r="D82" s="594"/>
      <c r="E82" s="594"/>
      <c r="F82" s="594"/>
      <c r="G82" s="594"/>
      <c r="H82" s="594"/>
      <c r="I82" s="594"/>
      <c r="J82" s="594"/>
      <c r="K82" s="594"/>
      <c r="L82" s="594"/>
      <c r="M82" s="594"/>
      <c r="N82" s="594"/>
      <c r="O82" s="594"/>
      <c r="P82" s="594"/>
      <c r="Q82" s="594"/>
      <c r="R82" s="594"/>
      <c r="S82" s="594"/>
      <c r="T82" s="594"/>
      <c r="U82" s="594"/>
      <c r="V82" s="594"/>
      <c r="W82" s="594"/>
      <c r="X82" s="594"/>
      <c r="Y82" s="595"/>
      <c r="Z82" s="591" t="s">
        <v>380</v>
      </c>
      <c r="AA82" s="592"/>
    </row>
    <row r="83" spans="1:27" ht="16.5" customHeight="1" thickBot="1" x14ac:dyDescent="0.3">
      <c r="A83" s="164"/>
      <c r="B83" s="643"/>
      <c r="C83" s="272">
        <v>0.3</v>
      </c>
      <c r="D83" s="222">
        <v>0.4</v>
      </c>
      <c r="E83" s="222">
        <v>0.5</v>
      </c>
      <c r="F83" s="222">
        <v>0.6</v>
      </c>
      <c r="G83" s="222">
        <v>0.7</v>
      </c>
      <c r="H83" s="222">
        <v>0.8</v>
      </c>
      <c r="I83" s="222">
        <v>0.9</v>
      </c>
      <c r="J83" s="222">
        <v>1</v>
      </c>
      <c r="K83" s="222">
        <v>1.1000000000000001</v>
      </c>
      <c r="L83" s="222">
        <v>1.2</v>
      </c>
      <c r="M83" s="222">
        <v>1.3</v>
      </c>
      <c r="N83" s="222">
        <v>1.4</v>
      </c>
      <c r="O83" s="222">
        <v>1.5</v>
      </c>
      <c r="P83" s="222">
        <v>1.6</v>
      </c>
      <c r="Q83" s="222">
        <v>1.7</v>
      </c>
      <c r="R83" s="222">
        <v>1.8</v>
      </c>
      <c r="S83" s="222">
        <v>1.9</v>
      </c>
      <c r="T83" s="222">
        <v>2</v>
      </c>
      <c r="U83" s="222">
        <v>2.1</v>
      </c>
      <c r="V83" s="222">
        <v>2.2000000000000002</v>
      </c>
      <c r="W83" s="222">
        <v>2.2999999999999998</v>
      </c>
      <c r="X83" s="222">
        <v>2.4</v>
      </c>
      <c r="Y83" s="223">
        <v>2.5</v>
      </c>
      <c r="Z83" s="265" t="s">
        <v>296</v>
      </c>
      <c r="AA83" s="258" t="s">
        <v>381</v>
      </c>
    </row>
    <row r="84" spans="1:27" ht="16.5" thickBot="1" x14ac:dyDescent="0.3">
      <c r="A84" s="518">
        <v>5</v>
      </c>
      <c r="B84" s="136" t="s">
        <v>160</v>
      </c>
      <c r="C84" s="126">
        <f t="shared" si="0"/>
        <v>958.5</v>
      </c>
      <c r="D84" s="126">
        <f t="shared" si="1"/>
        <v>1278</v>
      </c>
      <c r="E84" s="126">
        <f t="shared" si="2"/>
        <v>1597.5</v>
      </c>
      <c r="F84" s="126">
        <f t="shared" si="3"/>
        <v>1917</v>
      </c>
      <c r="G84" s="126">
        <f t="shared" si="4"/>
        <v>2236.5</v>
      </c>
      <c r="H84" s="126">
        <f t="shared" si="18"/>
        <v>2556</v>
      </c>
      <c r="I84" s="126">
        <f t="shared" si="5"/>
        <v>2875.5</v>
      </c>
      <c r="J84" s="126">
        <v>3195</v>
      </c>
      <c r="K84" s="126">
        <f t="shared" si="6"/>
        <v>3514.5000000000005</v>
      </c>
      <c r="L84" s="126">
        <f t="shared" si="7"/>
        <v>3834</v>
      </c>
      <c r="M84" s="126">
        <f t="shared" si="8"/>
        <v>4153.5</v>
      </c>
      <c r="N84" s="126">
        <f t="shared" si="9"/>
        <v>4473</v>
      </c>
      <c r="O84" s="126">
        <f t="shared" si="10"/>
        <v>4792.5</v>
      </c>
      <c r="P84" s="126">
        <f t="shared" ref="P84:P113" si="50">J84*1.6</f>
        <v>5112</v>
      </c>
      <c r="Q84" s="126">
        <f t="shared" ref="Q84:Q113" si="51">J84*1.7</f>
        <v>5431.5</v>
      </c>
      <c r="R84" s="126">
        <f t="shared" ref="R84:R113" si="52">J84*1.8</f>
        <v>5751</v>
      </c>
      <c r="S84" s="126">
        <f t="shared" ref="S84:S113" si="53">J84*1.9</f>
        <v>6070.5</v>
      </c>
      <c r="T84" s="126">
        <f t="shared" ref="T84:T113" si="54">J84*2</f>
        <v>6390</v>
      </c>
      <c r="U84" s="126">
        <f t="shared" ref="U84:U113" si="55">J84*2.1</f>
        <v>6709.5</v>
      </c>
      <c r="V84" s="126">
        <f t="shared" ref="V84:V113" si="56">J84*2.2</f>
        <v>7029.0000000000009</v>
      </c>
      <c r="W84" s="126">
        <f t="shared" ref="W84:W113" si="57">J84*2.3</f>
        <v>7348.4999999999991</v>
      </c>
      <c r="X84" s="126">
        <f t="shared" ref="X84:X113" si="58">J84*2.4</f>
        <v>7668</v>
      </c>
      <c r="Y84" s="127">
        <f t="shared" ref="Y84:Y112" si="59">J84*2.5</f>
        <v>7987.5</v>
      </c>
      <c r="Z84" s="267" t="s">
        <v>352</v>
      </c>
      <c r="AA84" s="261" t="s">
        <v>353</v>
      </c>
    </row>
    <row r="85" spans="1:27" ht="15.75" x14ac:dyDescent="0.25">
      <c r="A85" s="519"/>
      <c r="B85" s="130" t="s">
        <v>183</v>
      </c>
      <c r="C85" s="228">
        <f t="shared" si="0"/>
        <v>958.5</v>
      </c>
      <c r="D85" s="228">
        <f t="shared" si="1"/>
        <v>1278</v>
      </c>
      <c r="E85" s="228">
        <f t="shared" si="2"/>
        <v>1597.5</v>
      </c>
      <c r="F85" s="228">
        <f t="shared" si="3"/>
        <v>1917</v>
      </c>
      <c r="G85" s="228">
        <f t="shared" si="4"/>
        <v>2236.5</v>
      </c>
      <c r="H85" s="228">
        <f t="shared" si="18"/>
        <v>2556</v>
      </c>
      <c r="I85" s="228">
        <f t="shared" si="5"/>
        <v>2875.5</v>
      </c>
      <c r="J85" s="126">
        <v>3195</v>
      </c>
      <c r="K85" s="228">
        <f t="shared" si="6"/>
        <v>3514.5000000000005</v>
      </c>
      <c r="L85" s="228">
        <f t="shared" si="7"/>
        <v>3834</v>
      </c>
      <c r="M85" s="228">
        <f t="shared" si="8"/>
        <v>4153.5</v>
      </c>
      <c r="N85" s="228">
        <f t="shared" si="9"/>
        <v>4473</v>
      </c>
      <c r="O85" s="228">
        <f t="shared" si="10"/>
        <v>4792.5</v>
      </c>
      <c r="P85" s="228">
        <f t="shared" si="50"/>
        <v>5112</v>
      </c>
      <c r="Q85" s="228">
        <f t="shared" si="51"/>
        <v>5431.5</v>
      </c>
      <c r="R85" s="228">
        <f t="shared" si="52"/>
        <v>5751</v>
      </c>
      <c r="S85" s="228">
        <f t="shared" si="53"/>
        <v>6070.5</v>
      </c>
      <c r="T85" s="228">
        <f t="shared" si="54"/>
        <v>6390</v>
      </c>
      <c r="U85" s="228">
        <f t="shared" si="55"/>
        <v>6709.5</v>
      </c>
      <c r="V85" s="228">
        <f t="shared" si="56"/>
        <v>7029.0000000000009</v>
      </c>
      <c r="W85" s="228">
        <f t="shared" si="57"/>
        <v>7348.4999999999991</v>
      </c>
      <c r="X85" s="228">
        <f t="shared" si="58"/>
        <v>7668</v>
      </c>
      <c r="Y85" s="114">
        <f t="shared" si="59"/>
        <v>7987.5</v>
      </c>
      <c r="Z85" s="268" t="s">
        <v>352</v>
      </c>
      <c r="AA85" s="262" t="s">
        <v>353</v>
      </c>
    </row>
    <row r="86" spans="1:27" ht="31.5" x14ac:dyDescent="0.25">
      <c r="A86" s="519"/>
      <c r="B86" s="130" t="s">
        <v>184</v>
      </c>
      <c r="C86" s="228">
        <f t="shared" si="0"/>
        <v>766.8</v>
      </c>
      <c r="D86" s="228">
        <f t="shared" si="1"/>
        <v>1022.4000000000001</v>
      </c>
      <c r="E86" s="228">
        <f t="shared" si="2"/>
        <v>1278</v>
      </c>
      <c r="F86" s="228">
        <f t="shared" si="3"/>
        <v>1533.6</v>
      </c>
      <c r="G86" s="228">
        <f t="shared" si="4"/>
        <v>1789.1999999999998</v>
      </c>
      <c r="H86" s="228">
        <f t="shared" si="18"/>
        <v>2044.8000000000002</v>
      </c>
      <c r="I86" s="228">
        <f t="shared" si="5"/>
        <v>2300.4</v>
      </c>
      <c r="J86" s="228">
        <v>2556</v>
      </c>
      <c r="K86" s="228">
        <f t="shared" si="6"/>
        <v>2811.6000000000004</v>
      </c>
      <c r="L86" s="228">
        <f t="shared" si="7"/>
        <v>3067.2</v>
      </c>
      <c r="M86" s="228">
        <f t="shared" si="8"/>
        <v>3322.8</v>
      </c>
      <c r="N86" s="228">
        <f t="shared" si="9"/>
        <v>3578.3999999999996</v>
      </c>
      <c r="O86" s="228">
        <f t="shared" si="10"/>
        <v>3834</v>
      </c>
      <c r="P86" s="228">
        <f t="shared" si="50"/>
        <v>4089.6000000000004</v>
      </c>
      <c r="Q86" s="228">
        <f t="shared" si="51"/>
        <v>4345.2</v>
      </c>
      <c r="R86" s="228">
        <f t="shared" si="52"/>
        <v>4600.8</v>
      </c>
      <c r="S86" s="228">
        <f t="shared" si="53"/>
        <v>4856.3999999999996</v>
      </c>
      <c r="T86" s="228">
        <f t="shared" si="54"/>
        <v>5112</v>
      </c>
      <c r="U86" s="228">
        <f t="shared" si="55"/>
        <v>5367.6</v>
      </c>
      <c r="V86" s="228">
        <f t="shared" si="56"/>
        <v>5623.2000000000007</v>
      </c>
      <c r="W86" s="228">
        <f t="shared" si="57"/>
        <v>5878.7999999999993</v>
      </c>
      <c r="X86" s="228">
        <f t="shared" si="58"/>
        <v>6134.4</v>
      </c>
      <c r="Y86" s="114">
        <f t="shared" si="59"/>
        <v>6390</v>
      </c>
      <c r="Z86" s="268" t="s">
        <v>298</v>
      </c>
      <c r="AA86" s="262" t="s">
        <v>367</v>
      </c>
    </row>
    <row r="87" spans="1:27" ht="15.75" x14ac:dyDescent="0.25">
      <c r="A87" s="519"/>
      <c r="B87" s="130" t="s">
        <v>163</v>
      </c>
      <c r="C87" s="228">
        <f t="shared" si="0"/>
        <v>958.5</v>
      </c>
      <c r="D87" s="228">
        <f t="shared" si="1"/>
        <v>1278</v>
      </c>
      <c r="E87" s="228">
        <f t="shared" si="2"/>
        <v>1597.5</v>
      </c>
      <c r="F87" s="228">
        <f t="shared" si="3"/>
        <v>1917</v>
      </c>
      <c r="G87" s="228">
        <f t="shared" si="4"/>
        <v>2236.5</v>
      </c>
      <c r="H87" s="228">
        <f t="shared" si="18"/>
        <v>2556</v>
      </c>
      <c r="I87" s="228">
        <f t="shared" si="5"/>
        <v>2875.5</v>
      </c>
      <c r="J87" s="228">
        <v>3195</v>
      </c>
      <c r="K87" s="228">
        <f t="shared" si="6"/>
        <v>3514.5000000000005</v>
      </c>
      <c r="L87" s="228">
        <f t="shared" si="7"/>
        <v>3834</v>
      </c>
      <c r="M87" s="228">
        <f t="shared" si="8"/>
        <v>4153.5</v>
      </c>
      <c r="N87" s="228">
        <f t="shared" si="9"/>
        <v>4473</v>
      </c>
      <c r="O87" s="228">
        <f t="shared" si="10"/>
        <v>4792.5</v>
      </c>
      <c r="P87" s="228">
        <f t="shared" si="50"/>
        <v>5112</v>
      </c>
      <c r="Q87" s="228">
        <f t="shared" si="51"/>
        <v>5431.5</v>
      </c>
      <c r="R87" s="228">
        <f t="shared" si="52"/>
        <v>5751</v>
      </c>
      <c r="S87" s="228">
        <f t="shared" si="53"/>
        <v>6070.5</v>
      </c>
      <c r="T87" s="228">
        <f t="shared" si="54"/>
        <v>6390</v>
      </c>
      <c r="U87" s="228">
        <f t="shared" si="55"/>
        <v>6709.5</v>
      </c>
      <c r="V87" s="228">
        <f t="shared" si="56"/>
        <v>7029.0000000000009</v>
      </c>
      <c r="W87" s="228">
        <f t="shared" si="57"/>
        <v>7348.4999999999991</v>
      </c>
      <c r="X87" s="228">
        <f t="shared" si="58"/>
        <v>7668</v>
      </c>
      <c r="Y87" s="114">
        <f t="shared" si="59"/>
        <v>7987.5</v>
      </c>
      <c r="Z87" s="268" t="s">
        <v>369</v>
      </c>
      <c r="AA87" s="262" t="s">
        <v>370</v>
      </c>
    </row>
    <row r="88" spans="1:27" ht="15.75" x14ac:dyDescent="0.25">
      <c r="A88" s="519"/>
      <c r="B88" s="130" t="s">
        <v>164</v>
      </c>
      <c r="C88" s="228">
        <f t="shared" si="0"/>
        <v>958.5</v>
      </c>
      <c r="D88" s="228">
        <f t="shared" si="1"/>
        <v>1278</v>
      </c>
      <c r="E88" s="228">
        <f t="shared" si="2"/>
        <v>1597.5</v>
      </c>
      <c r="F88" s="228">
        <f t="shared" si="3"/>
        <v>1917</v>
      </c>
      <c r="G88" s="228">
        <f t="shared" si="4"/>
        <v>2236.5</v>
      </c>
      <c r="H88" s="228">
        <f t="shared" si="18"/>
        <v>2556</v>
      </c>
      <c r="I88" s="228">
        <f t="shared" si="5"/>
        <v>2875.5</v>
      </c>
      <c r="J88" s="383">
        <v>3195</v>
      </c>
      <c r="K88" s="228">
        <f t="shared" si="6"/>
        <v>3514.5000000000005</v>
      </c>
      <c r="L88" s="228">
        <f t="shared" si="7"/>
        <v>3834</v>
      </c>
      <c r="M88" s="228">
        <f t="shared" si="8"/>
        <v>4153.5</v>
      </c>
      <c r="N88" s="228">
        <f t="shared" si="9"/>
        <v>4473</v>
      </c>
      <c r="O88" s="228">
        <f t="shared" si="10"/>
        <v>4792.5</v>
      </c>
      <c r="P88" s="228">
        <f t="shared" si="50"/>
        <v>5112</v>
      </c>
      <c r="Q88" s="228">
        <f t="shared" si="51"/>
        <v>5431.5</v>
      </c>
      <c r="R88" s="228">
        <f t="shared" si="52"/>
        <v>5751</v>
      </c>
      <c r="S88" s="228">
        <f t="shared" si="53"/>
        <v>6070.5</v>
      </c>
      <c r="T88" s="228">
        <f t="shared" si="54"/>
        <v>6390</v>
      </c>
      <c r="U88" s="228">
        <f t="shared" si="55"/>
        <v>6709.5</v>
      </c>
      <c r="V88" s="228">
        <f t="shared" si="56"/>
        <v>7029.0000000000009</v>
      </c>
      <c r="W88" s="228">
        <f t="shared" si="57"/>
        <v>7348.4999999999991</v>
      </c>
      <c r="X88" s="228">
        <f t="shared" si="58"/>
        <v>7668</v>
      </c>
      <c r="Y88" s="114">
        <f t="shared" si="59"/>
        <v>7987.5</v>
      </c>
      <c r="Z88" s="268" t="s">
        <v>352</v>
      </c>
      <c r="AA88" s="262" t="s">
        <v>353</v>
      </c>
    </row>
    <row r="89" spans="1:27" ht="15.75" x14ac:dyDescent="0.25">
      <c r="A89" s="519"/>
      <c r="B89" s="130" t="s">
        <v>185</v>
      </c>
      <c r="C89" s="228">
        <f t="shared" si="0"/>
        <v>958.5</v>
      </c>
      <c r="D89" s="228">
        <f t="shared" si="1"/>
        <v>1278</v>
      </c>
      <c r="E89" s="228">
        <f t="shared" si="2"/>
        <v>1597.5</v>
      </c>
      <c r="F89" s="228">
        <f t="shared" si="3"/>
        <v>1917</v>
      </c>
      <c r="G89" s="228">
        <f t="shared" si="4"/>
        <v>2236.5</v>
      </c>
      <c r="H89" s="228">
        <f t="shared" si="18"/>
        <v>2556</v>
      </c>
      <c r="I89" s="228">
        <f t="shared" si="5"/>
        <v>2875.5</v>
      </c>
      <c r="J89" s="383">
        <v>3195</v>
      </c>
      <c r="K89" s="228">
        <f t="shared" si="6"/>
        <v>3514.5000000000005</v>
      </c>
      <c r="L89" s="228">
        <f t="shared" si="7"/>
        <v>3834</v>
      </c>
      <c r="M89" s="228">
        <f t="shared" si="8"/>
        <v>4153.5</v>
      </c>
      <c r="N89" s="228">
        <f t="shared" si="9"/>
        <v>4473</v>
      </c>
      <c r="O89" s="228">
        <f t="shared" si="10"/>
        <v>4792.5</v>
      </c>
      <c r="P89" s="228">
        <f t="shared" si="50"/>
        <v>5112</v>
      </c>
      <c r="Q89" s="228">
        <f t="shared" si="51"/>
        <v>5431.5</v>
      </c>
      <c r="R89" s="228">
        <f t="shared" si="52"/>
        <v>5751</v>
      </c>
      <c r="S89" s="228">
        <f t="shared" si="53"/>
        <v>6070.5</v>
      </c>
      <c r="T89" s="228">
        <f t="shared" si="54"/>
        <v>6390</v>
      </c>
      <c r="U89" s="228">
        <f t="shared" si="55"/>
        <v>6709.5</v>
      </c>
      <c r="V89" s="228">
        <f t="shared" si="56"/>
        <v>7029.0000000000009</v>
      </c>
      <c r="W89" s="228">
        <f t="shared" si="57"/>
        <v>7348.4999999999991</v>
      </c>
      <c r="X89" s="228">
        <f t="shared" si="58"/>
        <v>7668</v>
      </c>
      <c r="Y89" s="114">
        <f t="shared" si="59"/>
        <v>7987.5</v>
      </c>
      <c r="Z89" s="268" t="s">
        <v>357</v>
      </c>
      <c r="AA89" s="262" t="s">
        <v>358</v>
      </c>
    </row>
    <row r="90" spans="1:27" ht="15.75" x14ac:dyDescent="0.25">
      <c r="A90" s="519"/>
      <c r="B90" s="130" t="s">
        <v>345</v>
      </c>
      <c r="C90" s="228">
        <f t="shared" si="0"/>
        <v>958.5</v>
      </c>
      <c r="D90" s="228">
        <f t="shared" si="1"/>
        <v>1278</v>
      </c>
      <c r="E90" s="228">
        <f t="shared" si="2"/>
        <v>1597.5</v>
      </c>
      <c r="F90" s="228">
        <f t="shared" si="3"/>
        <v>1917</v>
      </c>
      <c r="G90" s="228">
        <f t="shared" si="4"/>
        <v>2236.5</v>
      </c>
      <c r="H90" s="228">
        <f t="shared" si="18"/>
        <v>2556</v>
      </c>
      <c r="I90" s="228">
        <f t="shared" si="5"/>
        <v>2875.5</v>
      </c>
      <c r="J90" s="383">
        <v>3195</v>
      </c>
      <c r="K90" s="228">
        <f t="shared" si="6"/>
        <v>3514.5000000000005</v>
      </c>
      <c r="L90" s="228">
        <f t="shared" si="7"/>
        <v>3834</v>
      </c>
      <c r="M90" s="228">
        <f t="shared" si="8"/>
        <v>4153.5</v>
      </c>
      <c r="N90" s="228">
        <f t="shared" si="9"/>
        <v>4473</v>
      </c>
      <c r="O90" s="228">
        <f t="shared" si="10"/>
        <v>4792.5</v>
      </c>
      <c r="P90" s="228">
        <f t="shared" si="50"/>
        <v>5112</v>
      </c>
      <c r="Q90" s="228">
        <f t="shared" si="51"/>
        <v>5431.5</v>
      </c>
      <c r="R90" s="228">
        <f t="shared" si="52"/>
        <v>5751</v>
      </c>
      <c r="S90" s="228">
        <f t="shared" si="53"/>
        <v>6070.5</v>
      </c>
      <c r="T90" s="228">
        <f t="shared" si="54"/>
        <v>6390</v>
      </c>
      <c r="U90" s="228">
        <f t="shared" si="55"/>
        <v>6709.5</v>
      </c>
      <c r="V90" s="228">
        <f t="shared" si="56"/>
        <v>7029.0000000000009</v>
      </c>
      <c r="W90" s="228">
        <f t="shared" si="57"/>
        <v>7348.4999999999991</v>
      </c>
      <c r="X90" s="228">
        <f t="shared" si="58"/>
        <v>7668</v>
      </c>
      <c r="Y90" s="114">
        <f t="shared" si="59"/>
        <v>7987.5</v>
      </c>
      <c r="Z90" s="268" t="s">
        <v>352</v>
      </c>
      <c r="AA90" s="262" t="s">
        <v>353</v>
      </c>
    </row>
    <row r="91" spans="1:27" ht="31.5" x14ac:dyDescent="0.25">
      <c r="A91" s="519"/>
      <c r="B91" s="130" t="s">
        <v>186</v>
      </c>
      <c r="C91" s="228">
        <f t="shared" si="0"/>
        <v>958.5</v>
      </c>
      <c r="D91" s="228">
        <f t="shared" si="1"/>
        <v>1278</v>
      </c>
      <c r="E91" s="228">
        <f t="shared" si="2"/>
        <v>1597.5</v>
      </c>
      <c r="F91" s="228">
        <f t="shared" si="3"/>
        <v>1917</v>
      </c>
      <c r="G91" s="228">
        <f t="shared" si="4"/>
        <v>2236.5</v>
      </c>
      <c r="H91" s="228">
        <f t="shared" si="18"/>
        <v>2556</v>
      </c>
      <c r="I91" s="228">
        <f t="shared" si="5"/>
        <v>2875.5</v>
      </c>
      <c r="J91" s="383">
        <v>3195</v>
      </c>
      <c r="K91" s="228">
        <f t="shared" si="6"/>
        <v>3514.5000000000005</v>
      </c>
      <c r="L91" s="228">
        <f t="shared" si="7"/>
        <v>3834</v>
      </c>
      <c r="M91" s="228">
        <f t="shared" si="8"/>
        <v>4153.5</v>
      </c>
      <c r="N91" s="228">
        <f t="shared" si="9"/>
        <v>4473</v>
      </c>
      <c r="O91" s="228">
        <f t="shared" si="10"/>
        <v>4792.5</v>
      </c>
      <c r="P91" s="228">
        <f t="shared" si="50"/>
        <v>5112</v>
      </c>
      <c r="Q91" s="228">
        <f t="shared" si="51"/>
        <v>5431.5</v>
      </c>
      <c r="R91" s="228">
        <f t="shared" si="52"/>
        <v>5751</v>
      </c>
      <c r="S91" s="228">
        <f t="shared" si="53"/>
        <v>6070.5</v>
      </c>
      <c r="T91" s="228">
        <f t="shared" si="54"/>
        <v>6390</v>
      </c>
      <c r="U91" s="228">
        <f t="shared" si="55"/>
        <v>6709.5</v>
      </c>
      <c r="V91" s="228">
        <f t="shared" si="56"/>
        <v>7029.0000000000009</v>
      </c>
      <c r="W91" s="228">
        <f t="shared" si="57"/>
        <v>7348.4999999999991</v>
      </c>
      <c r="X91" s="228">
        <f t="shared" si="58"/>
        <v>7668</v>
      </c>
      <c r="Y91" s="114">
        <f t="shared" si="59"/>
        <v>7987.5</v>
      </c>
      <c r="Z91" s="268" t="s">
        <v>369</v>
      </c>
      <c r="AA91" s="264" t="s">
        <v>80</v>
      </c>
    </row>
    <row r="92" spans="1:27" ht="15.75" x14ac:dyDescent="0.25">
      <c r="A92" s="519"/>
      <c r="B92" s="130" t="s">
        <v>187</v>
      </c>
      <c r="C92" s="228">
        <f t="shared" si="0"/>
        <v>958.5</v>
      </c>
      <c r="D92" s="228">
        <f t="shared" si="1"/>
        <v>1278</v>
      </c>
      <c r="E92" s="228">
        <f t="shared" si="2"/>
        <v>1597.5</v>
      </c>
      <c r="F92" s="228">
        <f t="shared" si="3"/>
        <v>1917</v>
      </c>
      <c r="G92" s="228">
        <f t="shared" si="4"/>
        <v>2236.5</v>
      </c>
      <c r="H92" s="228">
        <f t="shared" si="18"/>
        <v>2556</v>
      </c>
      <c r="I92" s="228">
        <f t="shared" si="5"/>
        <v>2875.5</v>
      </c>
      <c r="J92" s="383">
        <v>3195</v>
      </c>
      <c r="K92" s="228">
        <f t="shared" si="6"/>
        <v>3514.5000000000005</v>
      </c>
      <c r="L92" s="228">
        <f t="shared" si="7"/>
        <v>3834</v>
      </c>
      <c r="M92" s="228">
        <f t="shared" si="8"/>
        <v>4153.5</v>
      </c>
      <c r="N92" s="228">
        <f t="shared" si="9"/>
        <v>4473</v>
      </c>
      <c r="O92" s="228">
        <f t="shared" si="10"/>
        <v>4792.5</v>
      </c>
      <c r="P92" s="228">
        <f t="shared" si="50"/>
        <v>5112</v>
      </c>
      <c r="Q92" s="228">
        <f t="shared" si="51"/>
        <v>5431.5</v>
      </c>
      <c r="R92" s="228">
        <f t="shared" si="52"/>
        <v>5751</v>
      </c>
      <c r="S92" s="228">
        <f t="shared" si="53"/>
        <v>6070.5</v>
      </c>
      <c r="T92" s="228">
        <f t="shared" si="54"/>
        <v>6390</v>
      </c>
      <c r="U92" s="228">
        <f t="shared" si="55"/>
        <v>6709.5</v>
      </c>
      <c r="V92" s="228">
        <f t="shared" si="56"/>
        <v>7029.0000000000009</v>
      </c>
      <c r="W92" s="228">
        <f t="shared" si="57"/>
        <v>7348.4999999999991</v>
      </c>
      <c r="X92" s="228">
        <f t="shared" si="58"/>
        <v>7668</v>
      </c>
      <c r="Y92" s="114">
        <f t="shared" si="59"/>
        <v>7987.5</v>
      </c>
      <c r="Z92" s="268" t="s">
        <v>359</v>
      </c>
      <c r="AA92" s="262" t="s">
        <v>360</v>
      </c>
    </row>
    <row r="93" spans="1:27" ht="15.75" x14ac:dyDescent="0.25">
      <c r="A93" s="519"/>
      <c r="B93" s="130" t="s">
        <v>317</v>
      </c>
      <c r="C93" s="228">
        <f t="shared" si="0"/>
        <v>958.5</v>
      </c>
      <c r="D93" s="228">
        <f t="shared" si="1"/>
        <v>1278</v>
      </c>
      <c r="E93" s="228">
        <f t="shared" si="2"/>
        <v>1597.5</v>
      </c>
      <c r="F93" s="228">
        <f t="shared" si="3"/>
        <v>1917</v>
      </c>
      <c r="G93" s="228">
        <f t="shared" si="4"/>
        <v>2236.5</v>
      </c>
      <c r="H93" s="228">
        <f t="shared" si="18"/>
        <v>2556</v>
      </c>
      <c r="I93" s="228">
        <f t="shared" si="5"/>
        <v>2875.5</v>
      </c>
      <c r="J93" s="383">
        <v>3195</v>
      </c>
      <c r="K93" s="228">
        <f t="shared" si="6"/>
        <v>3514.5000000000005</v>
      </c>
      <c r="L93" s="228">
        <f t="shared" si="7"/>
        <v>3834</v>
      </c>
      <c r="M93" s="228">
        <f t="shared" si="8"/>
        <v>4153.5</v>
      </c>
      <c r="N93" s="228">
        <f t="shared" si="9"/>
        <v>4473</v>
      </c>
      <c r="O93" s="228">
        <f t="shared" si="10"/>
        <v>4792.5</v>
      </c>
      <c r="P93" s="228">
        <f t="shared" si="50"/>
        <v>5112</v>
      </c>
      <c r="Q93" s="228">
        <f t="shared" si="51"/>
        <v>5431.5</v>
      </c>
      <c r="R93" s="228">
        <f t="shared" si="52"/>
        <v>5751</v>
      </c>
      <c r="S93" s="228">
        <f t="shared" si="53"/>
        <v>6070.5</v>
      </c>
      <c r="T93" s="228">
        <f t="shared" si="54"/>
        <v>6390</v>
      </c>
      <c r="U93" s="228">
        <f t="shared" si="55"/>
        <v>6709.5</v>
      </c>
      <c r="V93" s="228">
        <f t="shared" si="56"/>
        <v>7029.0000000000009</v>
      </c>
      <c r="W93" s="228">
        <f t="shared" si="57"/>
        <v>7348.4999999999991</v>
      </c>
      <c r="X93" s="228">
        <f t="shared" si="58"/>
        <v>7668</v>
      </c>
      <c r="Y93" s="114">
        <f t="shared" si="59"/>
        <v>7987.5</v>
      </c>
      <c r="Z93" s="268" t="s">
        <v>361</v>
      </c>
      <c r="AA93" s="262" t="s">
        <v>362</v>
      </c>
    </row>
    <row r="94" spans="1:27" ht="31.5" x14ac:dyDescent="0.25">
      <c r="A94" s="519"/>
      <c r="B94" s="130" t="s">
        <v>346</v>
      </c>
      <c r="C94" s="228">
        <f t="shared" si="0"/>
        <v>766.8</v>
      </c>
      <c r="D94" s="228">
        <f t="shared" si="1"/>
        <v>1022.4000000000001</v>
      </c>
      <c r="E94" s="228">
        <f t="shared" si="2"/>
        <v>1278</v>
      </c>
      <c r="F94" s="228">
        <f t="shared" si="3"/>
        <v>1533.6</v>
      </c>
      <c r="G94" s="228">
        <f t="shared" si="4"/>
        <v>1789.1999999999998</v>
      </c>
      <c r="H94" s="228">
        <f t="shared" si="18"/>
        <v>2044.8000000000002</v>
      </c>
      <c r="I94" s="228">
        <f t="shared" si="5"/>
        <v>2300.4</v>
      </c>
      <c r="J94" s="228">
        <v>2556</v>
      </c>
      <c r="K94" s="228">
        <f t="shared" si="6"/>
        <v>2811.6000000000004</v>
      </c>
      <c r="L94" s="228">
        <f t="shared" si="7"/>
        <v>3067.2</v>
      </c>
      <c r="M94" s="228">
        <f t="shared" si="8"/>
        <v>3322.8</v>
      </c>
      <c r="N94" s="228">
        <f t="shared" si="9"/>
        <v>3578.3999999999996</v>
      </c>
      <c r="O94" s="228">
        <f t="shared" si="10"/>
        <v>3834</v>
      </c>
      <c r="P94" s="228">
        <f t="shared" si="50"/>
        <v>4089.6000000000004</v>
      </c>
      <c r="Q94" s="228">
        <f t="shared" si="51"/>
        <v>4345.2</v>
      </c>
      <c r="R94" s="228">
        <f t="shared" si="52"/>
        <v>4600.8</v>
      </c>
      <c r="S94" s="228">
        <f t="shared" si="53"/>
        <v>4856.3999999999996</v>
      </c>
      <c r="T94" s="228">
        <f t="shared" si="54"/>
        <v>5112</v>
      </c>
      <c r="U94" s="228">
        <f t="shared" si="55"/>
        <v>5367.6</v>
      </c>
      <c r="V94" s="228">
        <f t="shared" si="56"/>
        <v>5623.2000000000007</v>
      </c>
      <c r="W94" s="228">
        <f t="shared" si="57"/>
        <v>5878.7999999999993</v>
      </c>
      <c r="X94" s="228">
        <f t="shared" si="58"/>
        <v>6134.4</v>
      </c>
      <c r="Y94" s="114">
        <f t="shared" si="59"/>
        <v>6390</v>
      </c>
      <c r="Z94" s="268" t="s">
        <v>298</v>
      </c>
      <c r="AA94" s="262" t="s">
        <v>358</v>
      </c>
    </row>
    <row r="95" spans="1:27" ht="31.5" x14ac:dyDescent="0.25">
      <c r="A95" s="519"/>
      <c r="B95" s="130" t="s">
        <v>188</v>
      </c>
      <c r="C95" s="228">
        <f t="shared" si="0"/>
        <v>766.8</v>
      </c>
      <c r="D95" s="228">
        <f t="shared" si="1"/>
        <v>1022.4000000000001</v>
      </c>
      <c r="E95" s="228">
        <f t="shared" si="2"/>
        <v>1278</v>
      </c>
      <c r="F95" s="228">
        <f t="shared" si="3"/>
        <v>1533.6</v>
      </c>
      <c r="G95" s="228">
        <f t="shared" si="4"/>
        <v>1789.1999999999998</v>
      </c>
      <c r="H95" s="228">
        <f t="shared" si="18"/>
        <v>2044.8000000000002</v>
      </c>
      <c r="I95" s="228">
        <f t="shared" si="5"/>
        <v>2300.4</v>
      </c>
      <c r="J95" s="228">
        <v>2556</v>
      </c>
      <c r="K95" s="228">
        <f t="shared" si="6"/>
        <v>2811.6000000000004</v>
      </c>
      <c r="L95" s="228">
        <f t="shared" si="7"/>
        <v>3067.2</v>
      </c>
      <c r="M95" s="228">
        <f t="shared" si="8"/>
        <v>3322.8</v>
      </c>
      <c r="N95" s="228">
        <f t="shared" si="9"/>
        <v>3578.3999999999996</v>
      </c>
      <c r="O95" s="228">
        <f t="shared" si="10"/>
        <v>3834</v>
      </c>
      <c r="P95" s="228">
        <f t="shared" si="50"/>
        <v>4089.6000000000004</v>
      </c>
      <c r="Q95" s="228">
        <f t="shared" si="51"/>
        <v>4345.2</v>
      </c>
      <c r="R95" s="228">
        <f t="shared" si="52"/>
        <v>4600.8</v>
      </c>
      <c r="S95" s="228">
        <f t="shared" si="53"/>
        <v>4856.3999999999996</v>
      </c>
      <c r="T95" s="228">
        <f t="shared" si="54"/>
        <v>5112</v>
      </c>
      <c r="U95" s="228">
        <f t="shared" si="55"/>
        <v>5367.6</v>
      </c>
      <c r="V95" s="228">
        <f t="shared" si="56"/>
        <v>5623.2000000000007</v>
      </c>
      <c r="W95" s="228">
        <f t="shared" si="57"/>
        <v>5878.7999999999993</v>
      </c>
      <c r="X95" s="228">
        <f t="shared" si="58"/>
        <v>6134.4</v>
      </c>
      <c r="Y95" s="114">
        <f t="shared" si="59"/>
        <v>6390</v>
      </c>
      <c r="Z95" s="268" t="s">
        <v>298</v>
      </c>
      <c r="AA95" s="262" t="s">
        <v>367</v>
      </c>
    </row>
    <row r="96" spans="1:27" ht="15.75" x14ac:dyDescent="0.25">
      <c r="A96" s="519"/>
      <c r="B96" s="130" t="s">
        <v>168</v>
      </c>
      <c r="C96" s="228">
        <f t="shared" si="0"/>
        <v>958.5</v>
      </c>
      <c r="D96" s="228">
        <f t="shared" si="1"/>
        <v>1278</v>
      </c>
      <c r="E96" s="228">
        <f t="shared" si="2"/>
        <v>1597.5</v>
      </c>
      <c r="F96" s="228">
        <f t="shared" si="3"/>
        <v>1917</v>
      </c>
      <c r="G96" s="228">
        <f t="shared" si="4"/>
        <v>2236.5</v>
      </c>
      <c r="H96" s="228">
        <f t="shared" si="18"/>
        <v>2556</v>
      </c>
      <c r="I96" s="228">
        <f t="shared" si="5"/>
        <v>2875.5</v>
      </c>
      <c r="J96" s="228">
        <v>3195</v>
      </c>
      <c r="K96" s="228">
        <f t="shared" si="6"/>
        <v>3514.5000000000005</v>
      </c>
      <c r="L96" s="228">
        <f t="shared" si="7"/>
        <v>3834</v>
      </c>
      <c r="M96" s="228">
        <f t="shared" si="8"/>
        <v>4153.5</v>
      </c>
      <c r="N96" s="228">
        <f t="shared" si="9"/>
        <v>4473</v>
      </c>
      <c r="O96" s="228">
        <f t="shared" si="10"/>
        <v>4792.5</v>
      </c>
      <c r="P96" s="228">
        <f t="shared" si="50"/>
        <v>5112</v>
      </c>
      <c r="Q96" s="228">
        <f t="shared" si="51"/>
        <v>5431.5</v>
      </c>
      <c r="R96" s="228">
        <f t="shared" si="52"/>
        <v>5751</v>
      </c>
      <c r="S96" s="228">
        <f t="shared" si="53"/>
        <v>6070.5</v>
      </c>
      <c r="T96" s="228">
        <f t="shared" si="54"/>
        <v>6390</v>
      </c>
      <c r="U96" s="228">
        <f t="shared" si="55"/>
        <v>6709.5</v>
      </c>
      <c r="V96" s="228">
        <f t="shared" si="56"/>
        <v>7029.0000000000009</v>
      </c>
      <c r="W96" s="228">
        <f t="shared" si="57"/>
        <v>7348.4999999999991</v>
      </c>
      <c r="X96" s="228">
        <f t="shared" si="58"/>
        <v>7668</v>
      </c>
      <c r="Y96" s="114">
        <f t="shared" si="59"/>
        <v>7987.5</v>
      </c>
      <c r="Z96" s="268" t="s">
        <v>371</v>
      </c>
      <c r="AA96" s="262" t="s">
        <v>372</v>
      </c>
    </row>
    <row r="97" spans="1:27" ht="15.75" x14ac:dyDescent="0.25">
      <c r="A97" s="519"/>
      <c r="B97" s="130" t="s">
        <v>189</v>
      </c>
      <c r="C97" s="228">
        <f t="shared" si="0"/>
        <v>958.5</v>
      </c>
      <c r="D97" s="228">
        <f t="shared" si="1"/>
        <v>1278</v>
      </c>
      <c r="E97" s="228">
        <f t="shared" si="2"/>
        <v>1597.5</v>
      </c>
      <c r="F97" s="228">
        <f t="shared" si="3"/>
        <v>1917</v>
      </c>
      <c r="G97" s="228">
        <f t="shared" si="4"/>
        <v>2236.5</v>
      </c>
      <c r="H97" s="228">
        <f t="shared" si="18"/>
        <v>2556</v>
      </c>
      <c r="I97" s="228">
        <f t="shared" si="5"/>
        <v>2875.5</v>
      </c>
      <c r="J97" s="228">
        <v>3195</v>
      </c>
      <c r="K97" s="228">
        <f t="shared" si="6"/>
        <v>3514.5000000000005</v>
      </c>
      <c r="L97" s="228">
        <f t="shared" si="7"/>
        <v>3834</v>
      </c>
      <c r="M97" s="228">
        <f t="shared" si="8"/>
        <v>4153.5</v>
      </c>
      <c r="N97" s="228">
        <f t="shared" si="9"/>
        <v>4473</v>
      </c>
      <c r="O97" s="228">
        <f t="shared" si="10"/>
        <v>4792.5</v>
      </c>
      <c r="P97" s="228">
        <f t="shared" si="50"/>
        <v>5112</v>
      </c>
      <c r="Q97" s="228">
        <f t="shared" si="51"/>
        <v>5431.5</v>
      </c>
      <c r="R97" s="228">
        <f t="shared" si="52"/>
        <v>5751</v>
      </c>
      <c r="S97" s="228">
        <f t="shared" si="53"/>
        <v>6070.5</v>
      </c>
      <c r="T97" s="228">
        <f t="shared" si="54"/>
        <v>6390</v>
      </c>
      <c r="U97" s="228">
        <f t="shared" si="55"/>
        <v>6709.5</v>
      </c>
      <c r="V97" s="228">
        <f t="shared" si="56"/>
        <v>7029.0000000000009</v>
      </c>
      <c r="W97" s="228">
        <f t="shared" si="57"/>
        <v>7348.4999999999991</v>
      </c>
      <c r="X97" s="228">
        <f t="shared" si="58"/>
        <v>7668</v>
      </c>
      <c r="Y97" s="114">
        <f t="shared" si="59"/>
        <v>7987.5</v>
      </c>
      <c r="Z97" s="268" t="s">
        <v>352</v>
      </c>
      <c r="AA97" s="262" t="s">
        <v>353</v>
      </c>
    </row>
    <row r="98" spans="1:27" ht="30.75" x14ac:dyDescent="0.25">
      <c r="A98" s="519"/>
      <c r="B98" s="130" t="s">
        <v>347</v>
      </c>
      <c r="C98" s="228">
        <f t="shared" si="0"/>
        <v>766.8</v>
      </c>
      <c r="D98" s="228">
        <f t="shared" si="1"/>
        <v>1022.4000000000001</v>
      </c>
      <c r="E98" s="228">
        <f t="shared" si="2"/>
        <v>1278</v>
      </c>
      <c r="F98" s="228">
        <f t="shared" si="3"/>
        <v>1533.6</v>
      </c>
      <c r="G98" s="228">
        <f t="shared" si="4"/>
        <v>1789.1999999999998</v>
      </c>
      <c r="H98" s="228">
        <f t="shared" si="18"/>
        <v>2044.8000000000002</v>
      </c>
      <c r="I98" s="228">
        <f t="shared" si="5"/>
        <v>2300.4</v>
      </c>
      <c r="J98" s="228">
        <v>2556</v>
      </c>
      <c r="K98" s="228">
        <f t="shared" si="6"/>
        <v>2811.6000000000004</v>
      </c>
      <c r="L98" s="228">
        <f t="shared" si="7"/>
        <v>3067.2</v>
      </c>
      <c r="M98" s="228">
        <f t="shared" si="8"/>
        <v>3322.8</v>
      </c>
      <c r="N98" s="228">
        <f t="shared" si="9"/>
        <v>3578.3999999999996</v>
      </c>
      <c r="O98" s="228">
        <f t="shared" si="10"/>
        <v>3834</v>
      </c>
      <c r="P98" s="228">
        <f>J98*1.6</f>
        <v>4089.6000000000004</v>
      </c>
      <c r="Q98" s="228">
        <f>J98*1.7</f>
        <v>4345.2</v>
      </c>
      <c r="R98" s="228">
        <f>J98*1.8</f>
        <v>4600.8</v>
      </c>
      <c r="S98" s="228">
        <f t="shared" si="53"/>
        <v>4856.3999999999996</v>
      </c>
      <c r="T98" s="228">
        <f t="shared" si="54"/>
        <v>5112</v>
      </c>
      <c r="U98" s="228">
        <f t="shared" si="55"/>
        <v>5367.6</v>
      </c>
      <c r="V98" s="228">
        <f t="shared" si="56"/>
        <v>5623.2000000000007</v>
      </c>
      <c r="W98" s="228">
        <f t="shared" si="57"/>
        <v>5878.7999999999993</v>
      </c>
      <c r="X98" s="228">
        <f t="shared" si="58"/>
        <v>6134.4</v>
      </c>
      <c r="Y98" s="114">
        <f t="shared" si="59"/>
        <v>6390</v>
      </c>
      <c r="Z98" s="268" t="s">
        <v>298</v>
      </c>
      <c r="AA98" s="262" t="s">
        <v>373</v>
      </c>
    </row>
    <row r="99" spans="1:27" ht="16.5" thickBot="1" x14ac:dyDescent="0.3">
      <c r="A99" s="631"/>
      <c r="B99" s="137" t="s">
        <v>348</v>
      </c>
      <c r="C99" s="133">
        <f t="shared" si="0"/>
        <v>958.5</v>
      </c>
      <c r="D99" s="133">
        <f t="shared" si="1"/>
        <v>1278</v>
      </c>
      <c r="E99" s="133">
        <f t="shared" si="2"/>
        <v>1597.5</v>
      </c>
      <c r="F99" s="133">
        <f t="shared" si="3"/>
        <v>1917</v>
      </c>
      <c r="G99" s="133">
        <f t="shared" si="4"/>
        <v>2236.5</v>
      </c>
      <c r="H99" s="133">
        <f t="shared" si="18"/>
        <v>2556</v>
      </c>
      <c r="I99" s="133">
        <f t="shared" si="5"/>
        <v>2875.5</v>
      </c>
      <c r="J99" s="133">
        <v>3195</v>
      </c>
      <c r="K99" s="133">
        <f t="shared" si="6"/>
        <v>3514.5000000000005</v>
      </c>
      <c r="L99" s="133">
        <f t="shared" si="7"/>
        <v>3834</v>
      </c>
      <c r="M99" s="133">
        <f t="shared" si="8"/>
        <v>4153.5</v>
      </c>
      <c r="N99" s="133">
        <f t="shared" si="9"/>
        <v>4473</v>
      </c>
      <c r="O99" s="133">
        <f t="shared" si="10"/>
        <v>4792.5</v>
      </c>
      <c r="P99" s="133">
        <f t="shared" ref="P99:P105" si="60">J99*1.6</f>
        <v>5112</v>
      </c>
      <c r="Q99" s="133">
        <f t="shared" ref="Q99:Q105" si="61">J99*1.7</f>
        <v>5431.5</v>
      </c>
      <c r="R99" s="133">
        <f t="shared" ref="R99:R105" si="62">J99*1.8</f>
        <v>5751</v>
      </c>
      <c r="S99" s="133">
        <f t="shared" si="53"/>
        <v>6070.5</v>
      </c>
      <c r="T99" s="133">
        <f t="shared" si="54"/>
        <v>6390</v>
      </c>
      <c r="U99" s="133">
        <f t="shared" si="55"/>
        <v>6709.5</v>
      </c>
      <c r="V99" s="133">
        <f t="shared" si="56"/>
        <v>7029.0000000000009</v>
      </c>
      <c r="W99" s="133">
        <f t="shared" si="57"/>
        <v>7348.4999999999991</v>
      </c>
      <c r="X99" s="133">
        <f t="shared" si="58"/>
        <v>7668</v>
      </c>
      <c r="Y99" s="134">
        <f t="shared" si="59"/>
        <v>7987.5</v>
      </c>
      <c r="Z99" s="269" t="s">
        <v>357</v>
      </c>
      <c r="AA99" s="263" t="s">
        <v>358</v>
      </c>
    </row>
    <row r="100" spans="1:27" ht="16.5" thickBot="1" x14ac:dyDescent="0.3">
      <c r="A100" s="509">
        <v>6</v>
      </c>
      <c r="B100" s="159" t="s">
        <v>322</v>
      </c>
      <c r="C100" s="126">
        <f t="shared" si="0"/>
        <v>1278.3</v>
      </c>
      <c r="D100" s="126">
        <f t="shared" si="1"/>
        <v>1704.4</v>
      </c>
      <c r="E100" s="126">
        <f t="shared" si="2"/>
        <v>2130.5</v>
      </c>
      <c r="F100" s="126">
        <f t="shared" si="3"/>
        <v>2556.6</v>
      </c>
      <c r="G100" s="126">
        <f t="shared" si="4"/>
        <v>2982.7</v>
      </c>
      <c r="H100" s="126">
        <f t="shared" si="18"/>
        <v>3408.8</v>
      </c>
      <c r="I100" s="126">
        <f t="shared" si="5"/>
        <v>3834.9</v>
      </c>
      <c r="J100" s="126">
        <v>4261</v>
      </c>
      <c r="K100" s="126">
        <f t="shared" si="6"/>
        <v>4687.1000000000004</v>
      </c>
      <c r="L100" s="126">
        <f t="shared" si="7"/>
        <v>5113.2</v>
      </c>
      <c r="M100" s="126">
        <f t="shared" si="8"/>
        <v>5539.3</v>
      </c>
      <c r="N100" s="126">
        <f t="shared" si="9"/>
        <v>5965.4</v>
      </c>
      <c r="O100" s="126">
        <f t="shared" si="10"/>
        <v>6391.5</v>
      </c>
      <c r="P100" s="126">
        <f t="shared" si="60"/>
        <v>6817.6</v>
      </c>
      <c r="Q100" s="126">
        <f t="shared" si="61"/>
        <v>7243.7</v>
      </c>
      <c r="R100" s="126">
        <f t="shared" si="62"/>
        <v>7669.8</v>
      </c>
      <c r="S100" s="126">
        <f t="shared" si="53"/>
        <v>8095.9</v>
      </c>
      <c r="T100" s="126">
        <f t="shared" si="54"/>
        <v>8522</v>
      </c>
      <c r="U100" s="126">
        <f t="shared" si="55"/>
        <v>8948.1</v>
      </c>
      <c r="V100" s="126">
        <f t="shared" si="56"/>
        <v>9374.2000000000007</v>
      </c>
      <c r="W100" s="126">
        <f t="shared" si="57"/>
        <v>9800.2999999999993</v>
      </c>
      <c r="X100" s="126">
        <f t="shared" si="58"/>
        <v>10226.4</v>
      </c>
      <c r="Y100" s="127">
        <f t="shared" si="59"/>
        <v>10652.5</v>
      </c>
      <c r="Z100" s="267" t="s">
        <v>366</v>
      </c>
      <c r="AA100" s="261" t="s">
        <v>367</v>
      </c>
    </row>
    <row r="101" spans="1:27" ht="16.5" thickBot="1" x14ac:dyDescent="0.3">
      <c r="A101" s="510"/>
      <c r="B101" s="130" t="s">
        <v>190</v>
      </c>
      <c r="C101" s="228">
        <f t="shared" si="0"/>
        <v>1278.3</v>
      </c>
      <c r="D101" s="228">
        <f t="shared" si="1"/>
        <v>1704.4</v>
      </c>
      <c r="E101" s="228">
        <f t="shared" si="2"/>
        <v>2130.5</v>
      </c>
      <c r="F101" s="228">
        <f t="shared" si="3"/>
        <v>2556.6</v>
      </c>
      <c r="G101" s="228">
        <f t="shared" si="4"/>
        <v>2982.7</v>
      </c>
      <c r="H101" s="228">
        <f t="shared" si="18"/>
        <v>3408.8</v>
      </c>
      <c r="I101" s="228">
        <f t="shared" si="5"/>
        <v>3834.9</v>
      </c>
      <c r="J101" s="126">
        <v>4261</v>
      </c>
      <c r="K101" s="228">
        <f t="shared" si="6"/>
        <v>4687.1000000000004</v>
      </c>
      <c r="L101" s="228">
        <f t="shared" si="7"/>
        <v>5113.2</v>
      </c>
      <c r="M101" s="228">
        <f t="shared" si="8"/>
        <v>5539.3</v>
      </c>
      <c r="N101" s="228">
        <f t="shared" si="9"/>
        <v>5965.4</v>
      </c>
      <c r="O101" s="228">
        <f t="shared" si="10"/>
        <v>6391.5</v>
      </c>
      <c r="P101" s="228">
        <f t="shared" si="60"/>
        <v>6817.6</v>
      </c>
      <c r="Q101" s="228">
        <f t="shared" si="61"/>
        <v>7243.7</v>
      </c>
      <c r="R101" s="228">
        <f t="shared" si="62"/>
        <v>7669.8</v>
      </c>
      <c r="S101" s="228">
        <f t="shared" si="53"/>
        <v>8095.9</v>
      </c>
      <c r="T101" s="228">
        <f t="shared" si="54"/>
        <v>8522</v>
      </c>
      <c r="U101" s="228">
        <f t="shared" si="55"/>
        <v>8948.1</v>
      </c>
      <c r="V101" s="228">
        <f t="shared" si="56"/>
        <v>9374.2000000000007</v>
      </c>
      <c r="W101" s="228">
        <f t="shared" si="57"/>
        <v>9800.2999999999993</v>
      </c>
      <c r="X101" s="228">
        <f t="shared" si="58"/>
        <v>10226.4</v>
      </c>
      <c r="Y101" s="114">
        <f t="shared" si="59"/>
        <v>10652.5</v>
      </c>
      <c r="Z101" s="268" t="s">
        <v>363</v>
      </c>
      <c r="AA101" s="262" t="s">
        <v>364</v>
      </c>
    </row>
    <row r="102" spans="1:27" ht="16.5" thickBot="1" x14ac:dyDescent="0.3">
      <c r="A102" s="510"/>
      <c r="B102" s="130" t="s">
        <v>170</v>
      </c>
      <c r="C102" s="228">
        <f t="shared" si="0"/>
        <v>1278.3</v>
      </c>
      <c r="D102" s="228">
        <f t="shared" si="1"/>
        <v>1704.4</v>
      </c>
      <c r="E102" s="228">
        <f t="shared" si="2"/>
        <v>2130.5</v>
      </c>
      <c r="F102" s="228">
        <f t="shared" si="3"/>
        <v>2556.6</v>
      </c>
      <c r="G102" s="228">
        <f t="shared" si="4"/>
        <v>2982.7</v>
      </c>
      <c r="H102" s="228">
        <f t="shared" si="18"/>
        <v>3408.8</v>
      </c>
      <c r="I102" s="228">
        <f t="shared" si="5"/>
        <v>3834.9</v>
      </c>
      <c r="J102" s="126">
        <v>4261</v>
      </c>
      <c r="K102" s="228">
        <f t="shared" si="6"/>
        <v>4687.1000000000004</v>
      </c>
      <c r="L102" s="228">
        <f t="shared" si="7"/>
        <v>5113.2</v>
      </c>
      <c r="M102" s="228">
        <f t="shared" si="8"/>
        <v>5539.3</v>
      </c>
      <c r="N102" s="228">
        <f t="shared" si="9"/>
        <v>5965.4</v>
      </c>
      <c r="O102" s="228">
        <f t="shared" si="10"/>
        <v>6391.5</v>
      </c>
      <c r="P102" s="228">
        <f t="shared" si="60"/>
        <v>6817.6</v>
      </c>
      <c r="Q102" s="228">
        <f t="shared" si="61"/>
        <v>7243.7</v>
      </c>
      <c r="R102" s="228">
        <f t="shared" si="62"/>
        <v>7669.8</v>
      </c>
      <c r="S102" s="228">
        <f t="shared" si="53"/>
        <v>8095.9</v>
      </c>
      <c r="T102" s="228">
        <f t="shared" si="54"/>
        <v>8522</v>
      </c>
      <c r="U102" s="228">
        <f t="shared" si="55"/>
        <v>8948.1</v>
      </c>
      <c r="V102" s="228">
        <f t="shared" si="56"/>
        <v>9374.2000000000007</v>
      </c>
      <c r="W102" s="228">
        <f t="shared" si="57"/>
        <v>9800.2999999999993</v>
      </c>
      <c r="X102" s="228">
        <f t="shared" si="58"/>
        <v>10226.4</v>
      </c>
      <c r="Y102" s="114">
        <f t="shared" si="59"/>
        <v>10652.5</v>
      </c>
      <c r="Z102" s="268" t="s">
        <v>363</v>
      </c>
      <c r="AA102" s="262" t="s">
        <v>364</v>
      </c>
    </row>
    <row r="103" spans="1:27" ht="16.5" thickBot="1" x14ac:dyDescent="0.3">
      <c r="A103" s="510"/>
      <c r="B103" s="130" t="s">
        <v>323</v>
      </c>
      <c r="C103" s="228">
        <f t="shared" si="0"/>
        <v>1278.3</v>
      </c>
      <c r="D103" s="228">
        <f t="shared" si="1"/>
        <v>1704.4</v>
      </c>
      <c r="E103" s="228">
        <f t="shared" si="2"/>
        <v>2130.5</v>
      </c>
      <c r="F103" s="228">
        <f t="shared" si="3"/>
        <v>2556.6</v>
      </c>
      <c r="G103" s="228">
        <f t="shared" si="4"/>
        <v>2982.7</v>
      </c>
      <c r="H103" s="228">
        <f t="shared" si="18"/>
        <v>3408.8</v>
      </c>
      <c r="I103" s="228">
        <f t="shared" si="5"/>
        <v>3834.9</v>
      </c>
      <c r="J103" s="126">
        <v>4261</v>
      </c>
      <c r="K103" s="228">
        <f t="shared" si="6"/>
        <v>4687.1000000000004</v>
      </c>
      <c r="L103" s="228">
        <f t="shared" si="7"/>
        <v>5113.2</v>
      </c>
      <c r="M103" s="228">
        <f t="shared" si="8"/>
        <v>5539.3</v>
      </c>
      <c r="N103" s="228">
        <f t="shared" si="9"/>
        <v>5965.4</v>
      </c>
      <c r="O103" s="228">
        <f t="shared" si="10"/>
        <v>6391.5</v>
      </c>
      <c r="P103" s="228">
        <f t="shared" si="60"/>
        <v>6817.6</v>
      </c>
      <c r="Q103" s="228">
        <f t="shared" si="61"/>
        <v>7243.7</v>
      </c>
      <c r="R103" s="228">
        <f t="shared" si="62"/>
        <v>7669.8</v>
      </c>
      <c r="S103" s="228">
        <f t="shared" si="53"/>
        <v>8095.9</v>
      </c>
      <c r="T103" s="228">
        <f t="shared" si="54"/>
        <v>8522</v>
      </c>
      <c r="U103" s="228">
        <f t="shared" si="55"/>
        <v>8948.1</v>
      </c>
      <c r="V103" s="228">
        <f t="shared" si="56"/>
        <v>9374.2000000000007</v>
      </c>
      <c r="W103" s="228">
        <f t="shared" si="57"/>
        <v>9800.2999999999993</v>
      </c>
      <c r="X103" s="228">
        <f t="shared" si="58"/>
        <v>10226.4</v>
      </c>
      <c r="Y103" s="114">
        <f t="shared" si="59"/>
        <v>10652.5</v>
      </c>
      <c r="Z103" s="268" t="s">
        <v>352</v>
      </c>
      <c r="AA103" s="262" t="s">
        <v>353</v>
      </c>
    </row>
    <row r="104" spans="1:27" ht="16.5" thickBot="1" x14ac:dyDescent="0.3">
      <c r="A104" s="510"/>
      <c r="B104" s="163" t="s">
        <v>349</v>
      </c>
      <c r="C104" s="228">
        <f t="shared" si="0"/>
        <v>1278.3</v>
      </c>
      <c r="D104" s="228">
        <f t="shared" si="1"/>
        <v>1704.4</v>
      </c>
      <c r="E104" s="228">
        <f t="shared" si="2"/>
        <v>2130.5</v>
      </c>
      <c r="F104" s="228">
        <f t="shared" si="3"/>
        <v>2556.6</v>
      </c>
      <c r="G104" s="228">
        <f t="shared" si="4"/>
        <v>2982.7</v>
      </c>
      <c r="H104" s="228">
        <f t="shared" ref="H104:H113" si="63">J104*0.8</f>
        <v>3408.8</v>
      </c>
      <c r="I104" s="228">
        <f t="shared" si="5"/>
        <v>3834.9</v>
      </c>
      <c r="J104" s="126">
        <v>4261</v>
      </c>
      <c r="K104" s="228">
        <f t="shared" si="6"/>
        <v>4687.1000000000004</v>
      </c>
      <c r="L104" s="228">
        <f t="shared" si="7"/>
        <v>5113.2</v>
      </c>
      <c r="M104" s="228">
        <f t="shared" si="8"/>
        <v>5539.3</v>
      </c>
      <c r="N104" s="228">
        <f t="shared" si="9"/>
        <v>5965.4</v>
      </c>
      <c r="O104" s="228">
        <f t="shared" si="10"/>
        <v>6391.5</v>
      </c>
      <c r="P104" s="228">
        <f t="shared" si="60"/>
        <v>6817.6</v>
      </c>
      <c r="Q104" s="228">
        <f t="shared" si="61"/>
        <v>7243.7</v>
      </c>
      <c r="R104" s="228">
        <f t="shared" si="62"/>
        <v>7669.8</v>
      </c>
      <c r="S104" s="228">
        <f t="shared" si="53"/>
        <v>8095.9</v>
      </c>
      <c r="T104" s="228">
        <f t="shared" si="54"/>
        <v>8522</v>
      </c>
      <c r="U104" s="228">
        <f t="shared" si="55"/>
        <v>8948.1</v>
      </c>
      <c r="V104" s="228">
        <f t="shared" si="56"/>
        <v>9374.2000000000007</v>
      </c>
      <c r="W104" s="228">
        <f t="shared" si="57"/>
        <v>9800.2999999999993</v>
      </c>
      <c r="X104" s="228">
        <f t="shared" si="58"/>
        <v>10226.4</v>
      </c>
      <c r="Y104" s="114">
        <f t="shared" si="59"/>
        <v>10652.5</v>
      </c>
      <c r="Z104" s="268" t="s">
        <v>366</v>
      </c>
      <c r="AA104" s="262" t="s">
        <v>367</v>
      </c>
    </row>
    <row r="105" spans="1:27" ht="15.75" x14ac:dyDescent="0.25">
      <c r="A105" s="510"/>
      <c r="B105" s="130" t="s">
        <v>191</v>
      </c>
      <c r="C105" s="228">
        <f t="shared" si="0"/>
        <v>1278.3</v>
      </c>
      <c r="D105" s="228">
        <f t="shared" si="1"/>
        <v>1704.4</v>
      </c>
      <c r="E105" s="228">
        <f t="shared" si="2"/>
        <v>2130.5</v>
      </c>
      <c r="F105" s="228">
        <f t="shared" si="3"/>
        <v>2556.6</v>
      </c>
      <c r="G105" s="228">
        <f t="shared" si="4"/>
        <v>2982.7</v>
      </c>
      <c r="H105" s="228">
        <f t="shared" si="63"/>
        <v>3408.8</v>
      </c>
      <c r="I105" s="228">
        <f t="shared" si="5"/>
        <v>3834.9</v>
      </c>
      <c r="J105" s="126">
        <v>4261</v>
      </c>
      <c r="K105" s="228">
        <f t="shared" si="6"/>
        <v>4687.1000000000004</v>
      </c>
      <c r="L105" s="228">
        <f t="shared" si="7"/>
        <v>5113.2</v>
      </c>
      <c r="M105" s="228">
        <f t="shared" si="8"/>
        <v>5539.3</v>
      </c>
      <c r="N105" s="228">
        <f t="shared" si="9"/>
        <v>5965.4</v>
      </c>
      <c r="O105" s="228">
        <f t="shared" si="10"/>
        <v>6391.5</v>
      </c>
      <c r="P105" s="228">
        <f t="shared" si="60"/>
        <v>6817.6</v>
      </c>
      <c r="Q105" s="228">
        <f t="shared" si="61"/>
        <v>7243.7</v>
      </c>
      <c r="R105" s="228">
        <f t="shared" si="62"/>
        <v>7669.8</v>
      </c>
      <c r="S105" s="228">
        <f t="shared" si="53"/>
        <v>8095.9</v>
      </c>
      <c r="T105" s="228">
        <f t="shared" si="54"/>
        <v>8522</v>
      </c>
      <c r="U105" s="228">
        <f t="shared" si="55"/>
        <v>8948.1</v>
      </c>
      <c r="V105" s="228">
        <f t="shared" si="56"/>
        <v>9374.2000000000007</v>
      </c>
      <c r="W105" s="228">
        <f t="shared" si="57"/>
        <v>9800.2999999999993</v>
      </c>
      <c r="X105" s="228">
        <f t="shared" si="58"/>
        <v>10226.4</v>
      </c>
      <c r="Y105" s="114">
        <f t="shared" si="59"/>
        <v>10652.5</v>
      </c>
      <c r="Z105" s="268" t="s">
        <v>352</v>
      </c>
      <c r="AA105" s="262" t="s">
        <v>353</v>
      </c>
    </row>
    <row r="106" spans="1:27" ht="32.25" thickBot="1" x14ac:dyDescent="0.3">
      <c r="A106" s="511"/>
      <c r="B106" s="137" t="s">
        <v>399</v>
      </c>
      <c r="C106" s="133">
        <f t="shared" si="0"/>
        <v>1022.4</v>
      </c>
      <c r="D106" s="133">
        <f t="shared" si="1"/>
        <v>1363.2</v>
      </c>
      <c r="E106" s="133">
        <f t="shared" si="2"/>
        <v>1704</v>
      </c>
      <c r="F106" s="133">
        <f t="shared" si="3"/>
        <v>2044.8</v>
      </c>
      <c r="G106" s="133">
        <f t="shared" si="4"/>
        <v>2385.6</v>
      </c>
      <c r="H106" s="133">
        <f t="shared" si="63"/>
        <v>2726.4</v>
      </c>
      <c r="I106" s="133">
        <f t="shared" si="5"/>
        <v>3067.2000000000003</v>
      </c>
      <c r="J106" s="133">
        <v>3408</v>
      </c>
      <c r="K106" s="133">
        <f t="shared" si="6"/>
        <v>3748.8</v>
      </c>
      <c r="L106" s="133">
        <f t="shared" si="7"/>
        <v>4089.6</v>
      </c>
      <c r="M106" s="133">
        <f t="shared" si="8"/>
        <v>4430.4000000000005</v>
      </c>
      <c r="N106" s="133">
        <f t="shared" si="9"/>
        <v>4771.2</v>
      </c>
      <c r="O106" s="133">
        <f t="shared" si="10"/>
        <v>5112</v>
      </c>
      <c r="P106" s="133">
        <f t="shared" si="50"/>
        <v>5452.8</v>
      </c>
      <c r="Q106" s="133">
        <f t="shared" si="51"/>
        <v>5793.5999999999995</v>
      </c>
      <c r="R106" s="133">
        <f t="shared" si="52"/>
        <v>6134.4000000000005</v>
      </c>
      <c r="S106" s="133">
        <f t="shared" si="53"/>
        <v>6475.2</v>
      </c>
      <c r="T106" s="133">
        <f t="shared" si="54"/>
        <v>6816</v>
      </c>
      <c r="U106" s="133">
        <f t="shared" si="55"/>
        <v>7156.8</v>
      </c>
      <c r="V106" s="133">
        <f t="shared" si="56"/>
        <v>7497.6</v>
      </c>
      <c r="W106" s="133">
        <f t="shared" si="57"/>
        <v>7838.4</v>
      </c>
      <c r="X106" s="133">
        <f t="shared" si="58"/>
        <v>8179.2</v>
      </c>
      <c r="Y106" s="134">
        <f t="shared" si="59"/>
        <v>8520</v>
      </c>
      <c r="Z106" s="269" t="s">
        <v>80</v>
      </c>
      <c r="AA106" s="263" t="s">
        <v>353</v>
      </c>
    </row>
    <row r="107" spans="1:27" ht="31.5" x14ac:dyDescent="0.25">
      <c r="A107" s="627">
        <v>7</v>
      </c>
      <c r="B107" s="159" t="s">
        <v>192</v>
      </c>
      <c r="C107" s="126">
        <f t="shared" si="0"/>
        <v>1332.6</v>
      </c>
      <c r="D107" s="126">
        <f t="shared" si="1"/>
        <v>1776.8000000000002</v>
      </c>
      <c r="E107" s="126">
        <f t="shared" si="2"/>
        <v>2221</v>
      </c>
      <c r="F107" s="126">
        <f t="shared" si="3"/>
        <v>2665.2</v>
      </c>
      <c r="G107" s="126">
        <f t="shared" si="4"/>
        <v>3109.3999999999996</v>
      </c>
      <c r="H107" s="126">
        <f t="shared" si="63"/>
        <v>3553.6000000000004</v>
      </c>
      <c r="I107" s="126">
        <f t="shared" si="5"/>
        <v>3997.8</v>
      </c>
      <c r="J107" s="126">
        <v>4442</v>
      </c>
      <c r="K107" s="126">
        <f t="shared" si="6"/>
        <v>4886.2000000000007</v>
      </c>
      <c r="L107" s="126">
        <f t="shared" si="7"/>
        <v>5330.4</v>
      </c>
      <c r="M107" s="126">
        <f t="shared" si="8"/>
        <v>5774.6</v>
      </c>
      <c r="N107" s="126">
        <f t="shared" si="9"/>
        <v>6218.7999999999993</v>
      </c>
      <c r="O107" s="126">
        <f t="shared" si="10"/>
        <v>6663</v>
      </c>
      <c r="P107" s="126">
        <f t="shared" si="50"/>
        <v>7107.2000000000007</v>
      </c>
      <c r="Q107" s="126">
        <f t="shared" si="51"/>
        <v>7551.4</v>
      </c>
      <c r="R107" s="126">
        <f t="shared" si="52"/>
        <v>7995.6</v>
      </c>
      <c r="S107" s="126">
        <f t="shared" si="53"/>
        <v>8439.7999999999993</v>
      </c>
      <c r="T107" s="126">
        <f t="shared" si="54"/>
        <v>8884</v>
      </c>
      <c r="U107" s="126">
        <f t="shared" si="55"/>
        <v>9328.2000000000007</v>
      </c>
      <c r="V107" s="126">
        <f t="shared" si="56"/>
        <v>9772.4000000000015</v>
      </c>
      <c r="W107" s="126">
        <f>J107*2.3</f>
        <v>10216.599999999999</v>
      </c>
      <c r="X107" s="126">
        <f t="shared" si="58"/>
        <v>10660.8</v>
      </c>
      <c r="Y107" s="127">
        <f t="shared" si="59"/>
        <v>11105</v>
      </c>
      <c r="Z107" s="267" t="s">
        <v>298</v>
      </c>
      <c r="AA107" s="261" t="s">
        <v>356</v>
      </c>
    </row>
    <row r="108" spans="1:27" ht="31.5" x14ac:dyDescent="0.25">
      <c r="A108" s="562"/>
      <c r="B108" s="163" t="s">
        <v>193</v>
      </c>
      <c r="C108" s="228">
        <f t="shared" si="0"/>
        <v>1332.6</v>
      </c>
      <c r="D108" s="228">
        <f t="shared" si="1"/>
        <v>1776.8000000000002</v>
      </c>
      <c r="E108" s="228">
        <f t="shared" si="2"/>
        <v>2221</v>
      </c>
      <c r="F108" s="228">
        <f t="shared" si="3"/>
        <v>2665.2</v>
      </c>
      <c r="G108" s="228">
        <f t="shared" si="4"/>
        <v>3109.3999999999996</v>
      </c>
      <c r="H108" s="228">
        <f t="shared" si="63"/>
        <v>3553.6000000000004</v>
      </c>
      <c r="I108" s="228">
        <f t="shared" si="5"/>
        <v>3997.8</v>
      </c>
      <c r="J108" s="228">
        <v>4442</v>
      </c>
      <c r="K108" s="228">
        <f t="shared" si="6"/>
        <v>4886.2000000000007</v>
      </c>
      <c r="L108" s="228">
        <f t="shared" si="7"/>
        <v>5330.4</v>
      </c>
      <c r="M108" s="228">
        <f t="shared" si="8"/>
        <v>5774.6</v>
      </c>
      <c r="N108" s="228">
        <f t="shared" si="9"/>
        <v>6218.7999999999993</v>
      </c>
      <c r="O108" s="228">
        <f t="shared" si="10"/>
        <v>6663</v>
      </c>
      <c r="P108" s="228">
        <f t="shared" si="50"/>
        <v>7107.2000000000007</v>
      </c>
      <c r="Q108" s="228">
        <f t="shared" si="51"/>
        <v>7551.4</v>
      </c>
      <c r="R108" s="228">
        <f t="shared" si="52"/>
        <v>7995.6</v>
      </c>
      <c r="S108" s="228">
        <f t="shared" si="53"/>
        <v>8439.7999999999993</v>
      </c>
      <c r="T108" s="228">
        <f t="shared" si="54"/>
        <v>8884</v>
      </c>
      <c r="U108" s="228">
        <f t="shared" si="55"/>
        <v>9328.2000000000007</v>
      </c>
      <c r="V108" s="228">
        <f t="shared" si="56"/>
        <v>9772.4000000000015</v>
      </c>
      <c r="W108" s="228">
        <f t="shared" si="57"/>
        <v>10216.599999999999</v>
      </c>
      <c r="X108" s="228">
        <f t="shared" si="58"/>
        <v>10660.8</v>
      </c>
      <c r="Y108" s="114">
        <f t="shared" si="59"/>
        <v>11105</v>
      </c>
      <c r="Z108" s="268" t="s">
        <v>298</v>
      </c>
      <c r="AA108" s="262" t="s">
        <v>374</v>
      </c>
    </row>
    <row r="109" spans="1:27" ht="15.75" x14ac:dyDescent="0.25">
      <c r="A109" s="562"/>
      <c r="B109" s="163" t="s">
        <v>174</v>
      </c>
      <c r="C109" s="228">
        <f t="shared" si="0"/>
        <v>1665.8999999999999</v>
      </c>
      <c r="D109" s="228">
        <f t="shared" si="1"/>
        <v>2221.2000000000003</v>
      </c>
      <c r="E109" s="228">
        <f t="shared" si="2"/>
        <v>2776.5</v>
      </c>
      <c r="F109" s="228">
        <f t="shared" si="3"/>
        <v>3331.7999999999997</v>
      </c>
      <c r="G109" s="228">
        <f t="shared" si="4"/>
        <v>3887.1</v>
      </c>
      <c r="H109" s="228">
        <f t="shared" si="63"/>
        <v>4442.4000000000005</v>
      </c>
      <c r="I109" s="228">
        <f t="shared" si="5"/>
        <v>4997.7</v>
      </c>
      <c r="J109" s="228">
        <v>5553</v>
      </c>
      <c r="K109" s="228">
        <f t="shared" si="6"/>
        <v>6108.3</v>
      </c>
      <c r="L109" s="228">
        <f t="shared" si="7"/>
        <v>6663.5999999999995</v>
      </c>
      <c r="M109" s="228">
        <f t="shared" si="8"/>
        <v>7218.9000000000005</v>
      </c>
      <c r="N109" s="228">
        <f t="shared" si="9"/>
        <v>7774.2</v>
      </c>
      <c r="O109" s="228">
        <f t="shared" si="10"/>
        <v>8329.5</v>
      </c>
      <c r="P109" s="228">
        <f t="shared" si="50"/>
        <v>8884.8000000000011</v>
      </c>
      <c r="Q109" s="228">
        <f t="shared" si="51"/>
        <v>9440.1</v>
      </c>
      <c r="R109" s="228">
        <f t="shared" si="52"/>
        <v>9995.4</v>
      </c>
      <c r="S109" s="228">
        <f t="shared" si="53"/>
        <v>10550.699999999999</v>
      </c>
      <c r="T109" s="228">
        <f t="shared" si="54"/>
        <v>11106</v>
      </c>
      <c r="U109" s="228">
        <f t="shared" si="55"/>
        <v>11661.300000000001</v>
      </c>
      <c r="V109" s="228">
        <f t="shared" si="56"/>
        <v>12216.6</v>
      </c>
      <c r="W109" s="228">
        <f t="shared" si="57"/>
        <v>12771.9</v>
      </c>
      <c r="X109" s="228">
        <f t="shared" si="58"/>
        <v>13327.199999999999</v>
      </c>
      <c r="Y109" s="114">
        <f t="shared" si="59"/>
        <v>13882.5</v>
      </c>
      <c r="Z109" s="268" t="s">
        <v>355</v>
      </c>
      <c r="AA109" s="262" t="s">
        <v>356</v>
      </c>
    </row>
    <row r="110" spans="1:27" ht="31.5" x14ac:dyDescent="0.25">
      <c r="A110" s="562"/>
      <c r="B110" s="163" t="s">
        <v>350</v>
      </c>
      <c r="C110" s="228">
        <f t="shared" si="0"/>
        <v>1332.6</v>
      </c>
      <c r="D110" s="228">
        <f t="shared" si="1"/>
        <v>1776.8000000000002</v>
      </c>
      <c r="E110" s="228">
        <f t="shared" si="2"/>
        <v>2221</v>
      </c>
      <c r="F110" s="228">
        <f t="shared" si="3"/>
        <v>2665.2</v>
      </c>
      <c r="G110" s="228">
        <f t="shared" si="4"/>
        <v>3109.3999999999996</v>
      </c>
      <c r="H110" s="228">
        <f t="shared" si="63"/>
        <v>3553.6000000000004</v>
      </c>
      <c r="I110" s="228">
        <f t="shared" si="5"/>
        <v>3997.8</v>
      </c>
      <c r="J110" s="228">
        <v>4442</v>
      </c>
      <c r="K110" s="228">
        <f t="shared" si="6"/>
        <v>4886.2000000000007</v>
      </c>
      <c r="L110" s="228">
        <f t="shared" si="7"/>
        <v>5330.4</v>
      </c>
      <c r="M110" s="228">
        <f t="shared" si="8"/>
        <v>5774.6</v>
      </c>
      <c r="N110" s="228">
        <f t="shared" si="9"/>
        <v>6218.7999999999993</v>
      </c>
      <c r="O110" s="228">
        <f t="shared" si="10"/>
        <v>6663</v>
      </c>
      <c r="P110" s="228">
        <f t="shared" si="50"/>
        <v>7107.2000000000007</v>
      </c>
      <c r="Q110" s="228">
        <f t="shared" si="51"/>
        <v>7551.4</v>
      </c>
      <c r="R110" s="228">
        <f t="shared" si="52"/>
        <v>7995.6</v>
      </c>
      <c r="S110" s="228">
        <f t="shared" si="53"/>
        <v>8439.7999999999993</v>
      </c>
      <c r="T110" s="228">
        <f t="shared" si="54"/>
        <v>8884</v>
      </c>
      <c r="U110" s="228">
        <f t="shared" si="55"/>
        <v>9328.2000000000007</v>
      </c>
      <c r="V110" s="228">
        <f t="shared" si="56"/>
        <v>9772.4000000000015</v>
      </c>
      <c r="W110" s="228">
        <f>J110*2.3</f>
        <v>10216.599999999999</v>
      </c>
      <c r="X110" s="228">
        <f t="shared" si="58"/>
        <v>10660.8</v>
      </c>
      <c r="Y110" s="114">
        <f t="shared" si="59"/>
        <v>11105</v>
      </c>
      <c r="Z110" s="268" t="s">
        <v>80</v>
      </c>
      <c r="AA110" s="262" t="s">
        <v>367</v>
      </c>
    </row>
    <row r="111" spans="1:27" ht="32.25" thickBot="1" x14ac:dyDescent="0.3">
      <c r="A111" s="628"/>
      <c r="B111" s="165" t="s">
        <v>351</v>
      </c>
      <c r="C111" s="133">
        <f t="shared" si="0"/>
        <v>1332.6</v>
      </c>
      <c r="D111" s="133">
        <f t="shared" si="1"/>
        <v>1776.8000000000002</v>
      </c>
      <c r="E111" s="133">
        <f t="shared" si="2"/>
        <v>2221</v>
      </c>
      <c r="F111" s="133">
        <f t="shared" si="3"/>
        <v>2665.2</v>
      </c>
      <c r="G111" s="133">
        <f t="shared" si="4"/>
        <v>3109.3999999999996</v>
      </c>
      <c r="H111" s="133">
        <f t="shared" si="63"/>
        <v>3553.6000000000004</v>
      </c>
      <c r="I111" s="133">
        <f t="shared" si="5"/>
        <v>3997.8</v>
      </c>
      <c r="J111" s="133">
        <v>4442</v>
      </c>
      <c r="K111" s="133">
        <f t="shared" si="6"/>
        <v>4886.2000000000007</v>
      </c>
      <c r="L111" s="133">
        <f t="shared" si="7"/>
        <v>5330.4</v>
      </c>
      <c r="M111" s="133">
        <f t="shared" si="8"/>
        <v>5774.6</v>
      </c>
      <c r="N111" s="133">
        <f t="shared" si="9"/>
        <v>6218.7999999999993</v>
      </c>
      <c r="O111" s="133">
        <f t="shared" si="10"/>
        <v>6663</v>
      </c>
      <c r="P111" s="133">
        <f t="shared" si="50"/>
        <v>7107.2000000000007</v>
      </c>
      <c r="Q111" s="133">
        <f t="shared" si="51"/>
        <v>7551.4</v>
      </c>
      <c r="R111" s="133">
        <f t="shared" si="52"/>
        <v>7995.6</v>
      </c>
      <c r="S111" s="133">
        <f t="shared" si="53"/>
        <v>8439.7999999999993</v>
      </c>
      <c r="T111" s="133">
        <f t="shared" si="54"/>
        <v>8884</v>
      </c>
      <c r="U111" s="133">
        <f t="shared" si="55"/>
        <v>9328.2000000000007</v>
      </c>
      <c r="V111" s="133">
        <f t="shared" si="56"/>
        <v>9772.4000000000015</v>
      </c>
      <c r="W111" s="133">
        <f t="shared" si="57"/>
        <v>10216.599999999999</v>
      </c>
      <c r="X111" s="133">
        <f>J111*2.4</f>
        <v>10660.8</v>
      </c>
      <c r="Y111" s="134">
        <f t="shared" si="59"/>
        <v>11105</v>
      </c>
      <c r="Z111" s="269" t="s">
        <v>298</v>
      </c>
      <c r="AA111" s="263" t="s">
        <v>367</v>
      </c>
    </row>
    <row r="112" spans="1:27" ht="31.5" x14ac:dyDescent="0.25">
      <c r="A112" s="509">
        <v>8</v>
      </c>
      <c r="B112" s="159" t="s">
        <v>195</v>
      </c>
      <c r="C112" s="126">
        <f t="shared" si="0"/>
        <v>1606.5</v>
      </c>
      <c r="D112" s="126">
        <f t="shared" si="1"/>
        <v>2142</v>
      </c>
      <c r="E112" s="126">
        <f t="shared" si="2"/>
        <v>2677.5</v>
      </c>
      <c r="F112" s="126">
        <f t="shared" si="3"/>
        <v>3213</v>
      </c>
      <c r="G112" s="126">
        <f t="shared" si="4"/>
        <v>3748.4999999999995</v>
      </c>
      <c r="H112" s="126">
        <f t="shared" si="63"/>
        <v>4284</v>
      </c>
      <c r="I112" s="126">
        <f t="shared" si="5"/>
        <v>4819.5</v>
      </c>
      <c r="J112" s="126">
        <v>5355</v>
      </c>
      <c r="K112" s="126">
        <f t="shared" si="6"/>
        <v>5890.5000000000009</v>
      </c>
      <c r="L112" s="126">
        <f t="shared" si="7"/>
        <v>6426</v>
      </c>
      <c r="M112" s="126">
        <f t="shared" si="8"/>
        <v>6961.5</v>
      </c>
      <c r="N112" s="126">
        <f t="shared" si="9"/>
        <v>7496.9999999999991</v>
      </c>
      <c r="O112" s="126">
        <f t="shared" si="10"/>
        <v>8032.5</v>
      </c>
      <c r="P112" s="126">
        <f t="shared" si="50"/>
        <v>8568</v>
      </c>
      <c r="Q112" s="126">
        <f t="shared" si="51"/>
        <v>9103.5</v>
      </c>
      <c r="R112" s="126">
        <f t="shared" si="52"/>
        <v>9639</v>
      </c>
      <c r="S112" s="126">
        <f t="shared" si="53"/>
        <v>10174.5</v>
      </c>
      <c r="T112" s="126">
        <f t="shared" si="54"/>
        <v>10710</v>
      </c>
      <c r="U112" s="126">
        <f t="shared" si="55"/>
        <v>11245.5</v>
      </c>
      <c r="V112" s="126">
        <f t="shared" si="56"/>
        <v>11781.000000000002</v>
      </c>
      <c r="W112" s="126">
        <f t="shared" si="57"/>
        <v>12316.499999999998</v>
      </c>
      <c r="X112" s="126">
        <f>J112*2.4</f>
        <v>12852</v>
      </c>
      <c r="Y112" s="127">
        <f t="shared" si="59"/>
        <v>13387.5</v>
      </c>
      <c r="Z112" s="267" t="s">
        <v>298</v>
      </c>
      <c r="AA112" s="261" t="s">
        <v>356</v>
      </c>
    </row>
    <row r="113" spans="1:27" ht="32.25" thickBot="1" x14ac:dyDescent="0.3">
      <c r="A113" s="511"/>
      <c r="B113" s="165" t="s">
        <v>327</v>
      </c>
      <c r="C113" s="133">
        <f t="shared" si="0"/>
        <v>1606.5</v>
      </c>
      <c r="D113" s="133">
        <f t="shared" si="1"/>
        <v>2142</v>
      </c>
      <c r="E113" s="133">
        <f t="shared" si="2"/>
        <v>2677.5</v>
      </c>
      <c r="F113" s="133">
        <f t="shared" si="3"/>
        <v>3213</v>
      </c>
      <c r="G113" s="133">
        <f t="shared" si="4"/>
        <v>3748.4999999999995</v>
      </c>
      <c r="H113" s="133">
        <f t="shared" si="63"/>
        <v>4284</v>
      </c>
      <c r="I113" s="133">
        <f t="shared" si="5"/>
        <v>4819.5</v>
      </c>
      <c r="J113" s="133">
        <v>5355</v>
      </c>
      <c r="K113" s="133">
        <f t="shared" si="6"/>
        <v>5890.5000000000009</v>
      </c>
      <c r="L113" s="133">
        <f t="shared" si="7"/>
        <v>6426</v>
      </c>
      <c r="M113" s="133">
        <f t="shared" si="8"/>
        <v>6961.5</v>
      </c>
      <c r="N113" s="133">
        <f t="shared" si="9"/>
        <v>7496.9999999999991</v>
      </c>
      <c r="O113" s="133">
        <f t="shared" si="10"/>
        <v>8032.5</v>
      </c>
      <c r="P113" s="133">
        <f t="shared" si="50"/>
        <v>8568</v>
      </c>
      <c r="Q113" s="133">
        <f t="shared" si="51"/>
        <v>9103.5</v>
      </c>
      <c r="R113" s="133">
        <f t="shared" si="52"/>
        <v>9639</v>
      </c>
      <c r="S113" s="133">
        <f t="shared" si="53"/>
        <v>10174.5</v>
      </c>
      <c r="T113" s="133">
        <f t="shared" si="54"/>
        <v>10710</v>
      </c>
      <c r="U113" s="133">
        <f t="shared" si="55"/>
        <v>11245.5</v>
      </c>
      <c r="V113" s="133">
        <f t="shared" si="56"/>
        <v>11781.000000000002</v>
      </c>
      <c r="W113" s="133">
        <f t="shared" si="57"/>
        <v>12316.499999999998</v>
      </c>
      <c r="X113" s="133">
        <f t="shared" si="58"/>
        <v>12852</v>
      </c>
      <c r="Y113" s="134">
        <f>J113*2.5</f>
        <v>13387.5</v>
      </c>
      <c r="Z113" s="269" t="s">
        <v>80</v>
      </c>
      <c r="AA113" s="263" t="s">
        <v>367</v>
      </c>
    </row>
    <row r="114" spans="1:27" ht="15.75" x14ac:dyDescent="0.25">
      <c r="A114" s="367"/>
      <c r="B114" s="378"/>
      <c r="C114" s="367"/>
      <c r="D114" s="367"/>
      <c r="E114" s="367"/>
      <c r="F114" s="367"/>
      <c r="G114" s="367"/>
      <c r="H114" s="367"/>
      <c r="I114" s="367"/>
      <c r="J114" s="367"/>
      <c r="K114" s="367"/>
      <c r="L114" s="367"/>
      <c r="M114" s="367"/>
      <c r="N114" s="367"/>
      <c r="O114" s="367"/>
      <c r="P114" s="367"/>
      <c r="Q114" s="367"/>
      <c r="R114" s="367"/>
      <c r="S114" s="367"/>
      <c r="T114" s="367"/>
      <c r="U114" s="367"/>
      <c r="V114" s="367"/>
      <c r="W114" s="367"/>
      <c r="X114" s="367"/>
      <c r="Y114" s="367"/>
      <c r="Z114" s="379"/>
      <c r="AA114" s="379"/>
    </row>
    <row r="115" spans="1:27" x14ac:dyDescent="0.25">
      <c r="A115" s="367"/>
      <c r="B115" s="30" t="s">
        <v>435</v>
      </c>
      <c r="C115" s="41"/>
      <c r="E115" s="367"/>
      <c r="F115" s="367"/>
      <c r="G115" s="367"/>
      <c r="H115" s="367"/>
      <c r="I115" s="367"/>
      <c r="J115" s="367"/>
      <c r="K115" s="367"/>
      <c r="L115" s="367"/>
      <c r="M115" s="367"/>
      <c r="N115" s="367"/>
      <c r="O115" s="367"/>
      <c r="P115" s="367"/>
      <c r="Q115" s="367"/>
      <c r="R115" s="367"/>
      <c r="S115" s="367"/>
      <c r="T115" s="367"/>
      <c r="U115" s="367"/>
      <c r="V115" s="367"/>
      <c r="W115" s="367"/>
      <c r="X115" s="367"/>
      <c r="Y115" s="367"/>
      <c r="Z115" s="379"/>
      <c r="AA115" s="379"/>
    </row>
    <row r="116" spans="1:27" ht="15.75" thickBot="1" x14ac:dyDescent="0.3">
      <c r="B116" s="30" t="s">
        <v>431</v>
      </c>
      <c r="C116" s="41"/>
    </row>
    <row r="117" spans="1:27" ht="21" x14ac:dyDescent="0.25">
      <c r="A117" s="12"/>
      <c r="B117" s="351" t="s">
        <v>394</v>
      </c>
      <c r="C117" s="352"/>
      <c r="D117" s="353"/>
      <c r="E117" s="353"/>
      <c r="F117" s="353"/>
      <c r="G117" s="353"/>
      <c r="H117" s="353"/>
      <c r="I117" s="336"/>
      <c r="J117" s="336"/>
      <c r="K117" s="292"/>
      <c r="L117" s="336"/>
      <c r="M117" s="336"/>
      <c r="N117" s="336"/>
      <c r="O117" s="336"/>
      <c r="P117" s="336"/>
      <c r="Q117" s="337"/>
    </row>
    <row r="118" spans="1:27" ht="18.75" x14ac:dyDescent="0.3">
      <c r="B118" s="348" t="s">
        <v>391</v>
      </c>
      <c r="C118" s="349"/>
      <c r="D118" s="350"/>
      <c r="E118" s="350"/>
      <c r="F118" s="350"/>
      <c r="G118" s="350" t="s">
        <v>393</v>
      </c>
      <c r="H118" s="354"/>
      <c r="I118" s="354"/>
      <c r="J118" s="354"/>
      <c r="K118" s="354"/>
      <c r="L118" s="354"/>
      <c r="M118" s="354"/>
      <c r="N118" s="240"/>
      <c r="O118" s="355"/>
      <c r="P118" s="240"/>
      <c r="Q118" s="355"/>
    </row>
    <row r="119" spans="1:27" ht="15.75" thickBot="1" x14ac:dyDescent="0.3">
      <c r="B119" s="356" t="s">
        <v>392</v>
      </c>
      <c r="C119" s="357"/>
      <c r="D119" s="358"/>
      <c r="E119" s="358"/>
      <c r="F119" s="358"/>
      <c r="G119" s="358"/>
      <c r="H119" s="358"/>
      <c r="I119" s="359"/>
      <c r="J119" s="359"/>
      <c r="K119" s="359"/>
      <c r="L119" s="359"/>
      <c r="M119" s="359"/>
      <c r="N119" s="359"/>
      <c r="O119" s="359"/>
      <c r="P119" s="359"/>
      <c r="Q119" s="360"/>
    </row>
    <row r="121" spans="1:27" ht="15.75" x14ac:dyDescent="0.25">
      <c r="A121" s="12"/>
      <c r="B121" s="239" t="s">
        <v>104</v>
      </c>
      <c r="C121" s="285" t="s">
        <v>105</v>
      </c>
      <c r="D121" s="286"/>
      <c r="E121" s="287"/>
      <c r="F121" s="283" t="s">
        <v>106</v>
      </c>
      <c r="G121" s="283"/>
      <c r="H121" s="283"/>
      <c r="I121" s="283"/>
      <c r="J121" s="282" t="s">
        <v>107</v>
      </c>
      <c r="K121" s="282"/>
      <c r="L121" s="282"/>
      <c r="M121" s="282"/>
      <c r="N121" s="279" t="s">
        <v>134</v>
      </c>
      <c r="O121" s="280"/>
      <c r="P121" s="280"/>
      <c r="Q121" s="281"/>
    </row>
    <row r="122" spans="1:27" ht="15.75" x14ac:dyDescent="0.25">
      <c r="A122" s="12"/>
      <c r="B122" s="239" t="s">
        <v>111</v>
      </c>
      <c r="C122" s="241" t="s">
        <v>112</v>
      </c>
      <c r="D122" s="242"/>
      <c r="E122" s="243"/>
      <c r="F122" s="239" t="s">
        <v>113</v>
      </c>
      <c r="G122" s="239"/>
      <c r="H122" s="239"/>
      <c r="I122" s="239"/>
      <c r="J122" s="239" t="s">
        <v>114</v>
      </c>
      <c r="K122" s="239"/>
      <c r="L122" s="239"/>
      <c r="M122" s="239"/>
      <c r="N122" s="235">
        <v>270</v>
      </c>
      <c r="O122" s="236"/>
      <c r="P122" s="236"/>
      <c r="Q122" s="237"/>
    </row>
    <row r="123" spans="1:27" ht="21" x14ac:dyDescent="0.35">
      <c r="A123" s="63" t="s">
        <v>16</v>
      </c>
    </row>
  </sheetData>
  <mergeCells count="49">
    <mergeCell ref="Z82:AA82"/>
    <mergeCell ref="G77:G78"/>
    <mergeCell ref="F77:F78"/>
    <mergeCell ref="E77:E78"/>
    <mergeCell ref="C82:Y82"/>
    <mergeCell ref="A81:AA81"/>
    <mergeCell ref="Z4:AA4"/>
    <mergeCell ref="D77:D78"/>
    <mergeCell ref="Y77:Y78"/>
    <mergeCell ref="X77:X78"/>
    <mergeCell ref="J77:J78"/>
    <mergeCell ref="A84:A99"/>
    <mergeCell ref="A7:A15"/>
    <mergeCell ref="B29:B30"/>
    <mergeCell ref="A68:A80"/>
    <mergeCell ref="B77:B78"/>
    <mergeCell ref="A67:AA67"/>
    <mergeCell ref="A33:A66"/>
    <mergeCell ref="B82:B83"/>
    <mergeCell ref="C77:C78"/>
    <mergeCell ref="M77:M78"/>
    <mergeCell ref="L77:L78"/>
    <mergeCell ref="K77:K78"/>
    <mergeCell ref="H77:H78"/>
    <mergeCell ref="AA29:AA30"/>
    <mergeCell ref="Z77:Z78"/>
    <mergeCell ref="AA77:AA78"/>
    <mergeCell ref="A100:A106"/>
    <mergeCell ref="A107:A111"/>
    <mergeCell ref="A112:A113"/>
    <mergeCell ref="Z29:Z30"/>
    <mergeCell ref="W77:W78"/>
    <mergeCell ref="V77:V78"/>
    <mergeCell ref="U77:U78"/>
    <mergeCell ref="T77:T78"/>
    <mergeCell ref="S77:S78"/>
    <mergeCell ref="R77:R78"/>
    <mergeCell ref="Q77:Q78"/>
    <mergeCell ref="P77:P78"/>
    <mergeCell ref="O77:O78"/>
    <mergeCell ref="N77:N78"/>
    <mergeCell ref="I77:I78"/>
    <mergeCell ref="A16:A32"/>
    <mergeCell ref="A1:V1"/>
    <mergeCell ref="Q2:R2"/>
    <mergeCell ref="B3:R3"/>
    <mergeCell ref="A4:A5"/>
    <mergeCell ref="B4:B5"/>
    <mergeCell ref="C4:X4"/>
  </mergeCells>
  <pageMargins left="0.25" right="0.25" top="0.75" bottom="0.75" header="0.3" footer="0.3"/>
  <pageSetup paperSize="9" scale="30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G125"/>
  <sheetViews>
    <sheetView topLeftCell="A53" zoomScale="85" zoomScaleNormal="85" zoomScalePageLayoutView="85" workbookViewId="0">
      <selection activeCell="B71" sqref="B71"/>
    </sheetView>
  </sheetViews>
  <sheetFormatPr defaultRowHeight="15" x14ac:dyDescent="0.25"/>
  <cols>
    <col min="1" max="1" width="3.7109375" customWidth="1"/>
    <col min="2" max="2" width="37" customWidth="1"/>
  </cols>
  <sheetData>
    <row r="1" spans="1:33" ht="18" x14ac:dyDescent="0.25">
      <c r="A1" s="527" t="s">
        <v>131</v>
      </c>
      <c r="B1" s="527"/>
      <c r="C1" s="527"/>
      <c r="D1" s="527"/>
      <c r="E1" s="527"/>
      <c r="F1" s="527"/>
      <c r="G1" s="527"/>
      <c r="H1" s="527"/>
      <c r="I1" s="527"/>
      <c r="J1" s="527"/>
      <c r="K1" s="527"/>
      <c r="L1" s="527"/>
      <c r="M1" s="527"/>
      <c r="N1" s="527"/>
      <c r="O1" s="527"/>
      <c r="P1" s="527"/>
      <c r="Q1" s="527"/>
      <c r="R1" s="527"/>
      <c r="S1" s="527"/>
      <c r="T1" s="527"/>
    </row>
    <row r="2" spans="1:33" ht="21" x14ac:dyDescent="0.35">
      <c r="O2" s="497"/>
      <c r="P2" s="497"/>
    </row>
    <row r="3" spans="1:33" ht="16.5" thickBot="1" x14ac:dyDescent="0.3">
      <c r="B3" s="651" t="s">
        <v>409</v>
      </c>
      <c r="C3" s="602"/>
      <c r="D3" s="602"/>
      <c r="E3" s="602"/>
      <c r="F3" s="602"/>
      <c r="G3" s="602"/>
      <c r="H3" s="602"/>
      <c r="I3" s="602"/>
      <c r="J3" s="602"/>
      <c r="K3" s="602"/>
      <c r="L3" s="602"/>
      <c r="M3" s="602"/>
      <c r="N3" s="602"/>
      <c r="O3" s="602"/>
      <c r="P3" s="602"/>
    </row>
    <row r="4" spans="1:33" ht="25.5" customHeight="1" thickBot="1" x14ac:dyDescent="0.3">
      <c r="A4" s="565"/>
      <c r="B4" s="532" t="s">
        <v>1</v>
      </c>
      <c r="C4" s="652" t="s">
        <v>2</v>
      </c>
      <c r="D4" s="625"/>
      <c r="E4" s="625"/>
      <c r="F4" s="625"/>
      <c r="G4" s="625"/>
      <c r="H4" s="625"/>
      <c r="I4" s="625"/>
      <c r="J4" s="625"/>
      <c r="K4" s="625"/>
      <c r="L4" s="625"/>
      <c r="M4" s="625"/>
      <c r="N4" s="625"/>
      <c r="O4" s="625"/>
      <c r="P4" s="625"/>
      <c r="Q4" s="625"/>
      <c r="R4" s="625"/>
      <c r="S4" s="625"/>
      <c r="T4" s="625"/>
      <c r="U4" s="625"/>
      <c r="V4" s="625"/>
      <c r="W4" s="625"/>
      <c r="X4" s="625"/>
      <c r="Y4" s="625"/>
      <c r="Z4" s="625"/>
      <c r="AA4" s="625"/>
      <c r="AB4" s="625"/>
      <c r="AC4" s="625"/>
      <c r="AD4" s="626"/>
      <c r="AE4" s="591" t="s">
        <v>380</v>
      </c>
      <c r="AF4" s="592"/>
    </row>
    <row r="5" spans="1:33" ht="26.25" thickBot="1" x14ac:dyDescent="0.3">
      <c r="A5" s="566"/>
      <c r="B5" s="533"/>
      <c r="C5" s="272">
        <v>0.3</v>
      </c>
      <c r="D5" s="222">
        <v>0.4</v>
      </c>
      <c r="E5" s="222">
        <v>0.5</v>
      </c>
      <c r="F5" s="222">
        <v>0.6</v>
      </c>
      <c r="G5" s="222">
        <v>0.7</v>
      </c>
      <c r="H5" s="222">
        <v>0.8</v>
      </c>
      <c r="I5" s="222">
        <v>0.9</v>
      </c>
      <c r="J5" s="222">
        <v>1</v>
      </c>
      <c r="K5" s="222">
        <v>1.1000000000000001</v>
      </c>
      <c r="L5" s="222">
        <v>1.2</v>
      </c>
      <c r="M5" s="222">
        <v>1.3</v>
      </c>
      <c r="N5" s="222">
        <v>1.4</v>
      </c>
      <c r="O5" s="222">
        <v>1.5</v>
      </c>
      <c r="P5" s="222">
        <v>1.6</v>
      </c>
      <c r="Q5" s="222">
        <v>1.7</v>
      </c>
      <c r="R5" s="222">
        <v>1.8</v>
      </c>
      <c r="S5" s="222">
        <v>1.9</v>
      </c>
      <c r="T5" s="222">
        <v>2</v>
      </c>
      <c r="U5" s="222">
        <v>2.1</v>
      </c>
      <c r="V5" s="222">
        <v>2.2000000000000002</v>
      </c>
      <c r="W5" s="222">
        <v>2.2999999999999998</v>
      </c>
      <c r="X5" s="222">
        <v>2.4</v>
      </c>
      <c r="Y5" s="223">
        <v>2.5</v>
      </c>
      <c r="Z5" s="223">
        <v>2.6</v>
      </c>
      <c r="AA5" s="223">
        <v>2.7</v>
      </c>
      <c r="AB5" s="223">
        <v>2.8</v>
      </c>
      <c r="AC5" s="223">
        <v>2.9</v>
      </c>
      <c r="AD5" s="223">
        <v>3</v>
      </c>
      <c r="AE5" s="265" t="s">
        <v>296</v>
      </c>
      <c r="AF5" s="258" t="s">
        <v>381</v>
      </c>
      <c r="AG5" s="373"/>
    </row>
    <row r="6" spans="1:33" ht="32.25" thickBot="1" x14ac:dyDescent="0.3">
      <c r="A6" s="259">
        <v>0</v>
      </c>
      <c r="B6" s="215" t="s">
        <v>376</v>
      </c>
      <c r="C6" s="144">
        <f>J6*0.3</f>
        <v>547.5</v>
      </c>
      <c r="D6" s="144">
        <f>J6*0.4</f>
        <v>730</v>
      </c>
      <c r="E6" s="144">
        <f>J6*0.5</f>
        <v>912.5</v>
      </c>
      <c r="F6" s="144">
        <f>J6*0.6</f>
        <v>1095</v>
      </c>
      <c r="G6" s="144">
        <f>J6*0.7</f>
        <v>1277.5</v>
      </c>
      <c r="H6" s="144">
        <f>J6*0.8</f>
        <v>1460</v>
      </c>
      <c r="I6" s="144">
        <v>1529</v>
      </c>
      <c r="J6" s="370">
        <v>1825</v>
      </c>
      <c r="K6" s="144">
        <f>J6*1.1</f>
        <v>2007.5000000000002</v>
      </c>
      <c r="L6" s="144">
        <f>J6*1.2</f>
        <v>2190</v>
      </c>
      <c r="M6" s="144">
        <f>J6*1.3</f>
        <v>2372.5</v>
      </c>
      <c r="N6" s="144">
        <f>J6*1.4</f>
        <v>2555</v>
      </c>
      <c r="O6" s="144">
        <f>J6*1.5</f>
        <v>2737.5</v>
      </c>
      <c r="P6" s="144">
        <f>J6*1.6</f>
        <v>2920</v>
      </c>
      <c r="Q6" s="144">
        <f>J6*1.7</f>
        <v>3102.5</v>
      </c>
      <c r="R6" s="144">
        <f>J6*1.8</f>
        <v>3285</v>
      </c>
      <c r="S6" s="144">
        <f>J6*1.9</f>
        <v>3467.5</v>
      </c>
      <c r="T6" s="144">
        <f>J6*2</f>
        <v>3650</v>
      </c>
      <c r="U6" s="144">
        <f>J6*2.1</f>
        <v>3832.5</v>
      </c>
      <c r="V6" s="144">
        <f>J6*2.2</f>
        <v>4015.0000000000005</v>
      </c>
      <c r="W6" s="144">
        <f>J6*2.3</f>
        <v>4197.5</v>
      </c>
      <c r="X6" s="144">
        <f>J6*2.4</f>
        <v>4380</v>
      </c>
      <c r="Y6" s="145">
        <f>J6*2.5</f>
        <v>4562.5</v>
      </c>
      <c r="Z6" s="145">
        <f t="shared" ref="Z6:AD21" si="0">K6*2.5</f>
        <v>5018.7500000000009</v>
      </c>
      <c r="AA6" s="145">
        <f t="shared" si="0"/>
        <v>5475</v>
      </c>
      <c r="AB6" s="145">
        <f t="shared" si="0"/>
        <v>5931.25</v>
      </c>
      <c r="AC6" s="145">
        <f t="shared" si="0"/>
        <v>6387.5</v>
      </c>
      <c r="AD6" s="145">
        <f t="shared" si="0"/>
        <v>6843.75</v>
      </c>
      <c r="AE6" s="266" t="s">
        <v>352</v>
      </c>
      <c r="AF6" s="260" t="s">
        <v>353</v>
      </c>
    </row>
    <row r="7" spans="1:33" ht="16.5" thickBot="1" x14ac:dyDescent="0.3">
      <c r="A7" s="634">
        <v>1</v>
      </c>
      <c r="B7" s="491" t="s">
        <v>179</v>
      </c>
      <c r="C7" s="126">
        <f t="shared" ref="C7:C113" si="1">J7*0.3</f>
        <v>638.69999999999993</v>
      </c>
      <c r="D7" s="126">
        <f t="shared" ref="D7:D113" si="2">J7*0.4</f>
        <v>851.6</v>
      </c>
      <c r="E7" s="126">
        <f t="shared" ref="E7:E113" si="3">J7*0.5</f>
        <v>1064.5</v>
      </c>
      <c r="F7" s="126">
        <f t="shared" ref="F7:F113" si="4">J7*0.6</f>
        <v>1277.3999999999999</v>
      </c>
      <c r="G7" s="126">
        <f t="shared" ref="G7:G113" si="5">J7*0.7</f>
        <v>1490.3</v>
      </c>
      <c r="H7" s="126">
        <f>J7*0.8</f>
        <v>1703.2</v>
      </c>
      <c r="I7" s="126">
        <f t="shared" ref="I7:I113" si="6">J7*0.9</f>
        <v>1916.1000000000001</v>
      </c>
      <c r="J7" s="126">
        <v>2129</v>
      </c>
      <c r="K7" s="126">
        <f t="shared" ref="K7:K113" si="7">J7*1.1</f>
        <v>2341.9</v>
      </c>
      <c r="L7" s="126">
        <f t="shared" ref="L7:L113" si="8">J7*1.2</f>
        <v>2554.7999999999997</v>
      </c>
      <c r="M7" s="126">
        <f t="shared" ref="M7:M113" si="9">J7*1.3</f>
        <v>2767.7000000000003</v>
      </c>
      <c r="N7" s="126">
        <f t="shared" ref="N7:N113" si="10">J7*1.4</f>
        <v>2980.6</v>
      </c>
      <c r="O7" s="126">
        <f t="shared" ref="O7:O113" si="11">J7*1.5</f>
        <v>3193.5</v>
      </c>
      <c r="P7" s="126">
        <f>J7*1.6</f>
        <v>3406.4</v>
      </c>
      <c r="Q7" s="126">
        <f>J7*1.7</f>
        <v>3619.2999999999997</v>
      </c>
      <c r="R7" s="126">
        <f>J7*1.8</f>
        <v>3832.2000000000003</v>
      </c>
      <c r="S7" s="126">
        <f t="shared" ref="S7:S77" si="12">J7*1.9</f>
        <v>4045.1</v>
      </c>
      <c r="T7" s="126">
        <f t="shared" ref="T7:T77" si="13">J7*2</f>
        <v>4258</v>
      </c>
      <c r="U7" s="126">
        <f t="shared" ref="U7:U77" si="14">J7*2.1</f>
        <v>4470.9000000000005</v>
      </c>
      <c r="V7" s="126">
        <f t="shared" ref="V7:V77" si="15">J7*2.2</f>
        <v>4683.8</v>
      </c>
      <c r="W7" s="126">
        <f t="shared" ref="W7:W77" si="16">J7*2.3</f>
        <v>4896.7</v>
      </c>
      <c r="X7" s="126">
        <f t="shared" ref="X7:X77" si="17">J7*2.4</f>
        <v>5109.5999999999995</v>
      </c>
      <c r="Y7" s="127">
        <f t="shared" ref="Y7:Y77" si="18">J7*2.5</f>
        <v>5322.5</v>
      </c>
      <c r="Z7" s="127">
        <f t="shared" si="0"/>
        <v>5854.75</v>
      </c>
      <c r="AA7" s="127">
        <f t="shared" si="0"/>
        <v>6386.9999999999991</v>
      </c>
      <c r="AB7" s="127">
        <f t="shared" si="0"/>
        <v>6919.2500000000009</v>
      </c>
      <c r="AC7" s="127">
        <f t="shared" si="0"/>
        <v>7451.5</v>
      </c>
      <c r="AD7" s="127">
        <f t="shared" si="0"/>
        <v>7983.75</v>
      </c>
      <c r="AE7" s="267" t="s">
        <v>352</v>
      </c>
      <c r="AF7" s="261" t="s">
        <v>353</v>
      </c>
    </row>
    <row r="8" spans="1:33" ht="16.5" thickBot="1" x14ac:dyDescent="0.3">
      <c r="A8" s="635"/>
      <c r="B8" s="487" t="s">
        <v>180</v>
      </c>
      <c r="C8" s="228">
        <f t="shared" si="1"/>
        <v>638.69999999999993</v>
      </c>
      <c r="D8" s="228">
        <f t="shared" si="2"/>
        <v>851.6</v>
      </c>
      <c r="E8" s="228">
        <f t="shared" si="3"/>
        <v>1064.5</v>
      </c>
      <c r="F8" s="228">
        <f t="shared" si="4"/>
        <v>1277.3999999999999</v>
      </c>
      <c r="G8" s="228">
        <f t="shared" si="5"/>
        <v>1490.3</v>
      </c>
      <c r="H8" s="228">
        <f t="shared" ref="H8:H103" si="19">J8*0.8</f>
        <v>1703.2</v>
      </c>
      <c r="I8" s="228">
        <f t="shared" si="6"/>
        <v>1916.1000000000001</v>
      </c>
      <c r="J8" s="126">
        <v>2129</v>
      </c>
      <c r="K8" s="228">
        <f t="shared" si="7"/>
        <v>2341.9</v>
      </c>
      <c r="L8" s="228">
        <f t="shared" si="8"/>
        <v>2554.7999999999997</v>
      </c>
      <c r="M8" s="228">
        <f t="shared" si="9"/>
        <v>2767.7000000000003</v>
      </c>
      <c r="N8" s="228">
        <f t="shared" si="10"/>
        <v>2980.6</v>
      </c>
      <c r="O8" s="228">
        <f t="shared" si="11"/>
        <v>3193.5</v>
      </c>
      <c r="P8" s="228">
        <f t="shared" ref="P8:P35" si="20">J8*1.6</f>
        <v>3406.4</v>
      </c>
      <c r="Q8" s="228">
        <f t="shared" ref="Q8:Q35" si="21">J8*1.7</f>
        <v>3619.2999999999997</v>
      </c>
      <c r="R8" s="228">
        <f t="shared" ref="R8:R35" si="22">J8*1.8</f>
        <v>3832.2000000000003</v>
      </c>
      <c r="S8" s="228">
        <f t="shared" si="12"/>
        <v>4045.1</v>
      </c>
      <c r="T8" s="228">
        <f t="shared" si="13"/>
        <v>4258</v>
      </c>
      <c r="U8" s="228">
        <f t="shared" si="14"/>
        <v>4470.9000000000005</v>
      </c>
      <c r="V8" s="228">
        <f t="shared" si="15"/>
        <v>4683.8</v>
      </c>
      <c r="W8" s="228">
        <f t="shared" si="16"/>
        <v>4896.7</v>
      </c>
      <c r="X8" s="228">
        <f t="shared" si="17"/>
        <v>5109.5999999999995</v>
      </c>
      <c r="Y8" s="114">
        <f t="shared" si="18"/>
        <v>5322.5</v>
      </c>
      <c r="Z8" s="284">
        <f t="shared" si="0"/>
        <v>5854.75</v>
      </c>
      <c r="AA8" s="284">
        <f t="shared" si="0"/>
        <v>6386.9999999999991</v>
      </c>
      <c r="AB8" s="284">
        <f t="shared" si="0"/>
        <v>6919.2500000000009</v>
      </c>
      <c r="AC8" s="284">
        <f t="shared" si="0"/>
        <v>7451.5</v>
      </c>
      <c r="AD8" s="284">
        <f t="shared" si="0"/>
        <v>7983.75</v>
      </c>
      <c r="AE8" s="268" t="s">
        <v>352</v>
      </c>
      <c r="AF8" s="262" t="s">
        <v>353</v>
      </c>
    </row>
    <row r="9" spans="1:33" ht="16.5" thickBot="1" x14ac:dyDescent="0.3">
      <c r="A9" s="635"/>
      <c r="B9" s="487" t="s">
        <v>139</v>
      </c>
      <c r="C9" s="228">
        <f t="shared" si="1"/>
        <v>638.69999999999993</v>
      </c>
      <c r="D9" s="228">
        <f t="shared" si="2"/>
        <v>851.6</v>
      </c>
      <c r="E9" s="228">
        <f t="shared" si="3"/>
        <v>1064.5</v>
      </c>
      <c r="F9" s="228">
        <f t="shared" si="4"/>
        <v>1277.3999999999999</v>
      </c>
      <c r="G9" s="228">
        <f t="shared" si="5"/>
        <v>1490.3</v>
      </c>
      <c r="H9" s="228">
        <f t="shared" si="19"/>
        <v>1703.2</v>
      </c>
      <c r="I9" s="228">
        <f t="shared" si="6"/>
        <v>1916.1000000000001</v>
      </c>
      <c r="J9" s="126">
        <v>2129</v>
      </c>
      <c r="K9" s="228">
        <f t="shared" si="7"/>
        <v>2341.9</v>
      </c>
      <c r="L9" s="228">
        <f t="shared" si="8"/>
        <v>2554.7999999999997</v>
      </c>
      <c r="M9" s="228">
        <f t="shared" si="9"/>
        <v>2767.7000000000003</v>
      </c>
      <c r="N9" s="228">
        <f t="shared" si="10"/>
        <v>2980.6</v>
      </c>
      <c r="O9" s="228">
        <f t="shared" si="11"/>
        <v>3193.5</v>
      </c>
      <c r="P9" s="228">
        <f t="shared" si="20"/>
        <v>3406.4</v>
      </c>
      <c r="Q9" s="228">
        <f t="shared" si="21"/>
        <v>3619.2999999999997</v>
      </c>
      <c r="R9" s="228">
        <f t="shared" si="22"/>
        <v>3832.2000000000003</v>
      </c>
      <c r="S9" s="228">
        <f t="shared" si="12"/>
        <v>4045.1</v>
      </c>
      <c r="T9" s="228">
        <f t="shared" si="13"/>
        <v>4258</v>
      </c>
      <c r="U9" s="228">
        <f t="shared" si="14"/>
        <v>4470.9000000000005</v>
      </c>
      <c r="V9" s="228">
        <f t="shared" si="15"/>
        <v>4683.8</v>
      </c>
      <c r="W9" s="228">
        <f t="shared" si="16"/>
        <v>4896.7</v>
      </c>
      <c r="X9" s="228">
        <f t="shared" si="17"/>
        <v>5109.5999999999995</v>
      </c>
      <c r="Y9" s="114">
        <f t="shared" si="18"/>
        <v>5322.5</v>
      </c>
      <c r="Z9" s="284">
        <f t="shared" si="0"/>
        <v>5854.75</v>
      </c>
      <c r="AA9" s="284">
        <f t="shared" si="0"/>
        <v>6386.9999999999991</v>
      </c>
      <c r="AB9" s="284">
        <f t="shared" si="0"/>
        <v>6919.2500000000009</v>
      </c>
      <c r="AC9" s="284">
        <f t="shared" si="0"/>
        <v>7451.5</v>
      </c>
      <c r="AD9" s="284">
        <f t="shared" si="0"/>
        <v>7983.75</v>
      </c>
      <c r="AE9" s="268" t="s">
        <v>352</v>
      </c>
      <c r="AF9" s="262" t="s">
        <v>354</v>
      </c>
    </row>
    <row r="10" spans="1:33" ht="16.5" thickBot="1" x14ac:dyDescent="0.3">
      <c r="A10" s="635"/>
      <c r="B10" s="487" t="s">
        <v>140</v>
      </c>
      <c r="C10" s="228">
        <f t="shared" si="1"/>
        <v>638.69999999999993</v>
      </c>
      <c r="D10" s="228">
        <f t="shared" si="2"/>
        <v>851.6</v>
      </c>
      <c r="E10" s="228">
        <f t="shared" si="3"/>
        <v>1064.5</v>
      </c>
      <c r="F10" s="228">
        <f t="shared" si="4"/>
        <v>1277.3999999999999</v>
      </c>
      <c r="G10" s="228">
        <f t="shared" si="5"/>
        <v>1490.3</v>
      </c>
      <c r="H10" s="228">
        <f t="shared" si="19"/>
        <v>1703.2</v>
      </c>
      <c r="I10" s="228">
        <f t="shared" si="6"/>
        <v>1916.1000000000001</v>
      </c>
      <c r="J10" s="126">
        <v>2129</v>
      </c>
      <c r="K10" s="228">
        <f t="shared" si="7"/>
        <v>2341.9</v>
      </c>
      <c r="L10" s="228">
        <f t="shared" si="8"/>
        <v>2554.7999999999997</v>
      </c>
      <c r="M10" s="228">
        <f t="shared" si="9"/>
        <v>2767.7000000000003</v>
      </c>
      <c r="N10" s="228">
        <f t="shared" si="10"/>
        <v>2980.6</v>
      </c>
      <c r="O10" s="228">
        <f t="shared" si="11"/>
        <v>3193.5</v>
      </c>
      <c r="P10" s="228">
        <f t="shared" si="20"/>
        <v>3406.4</v>
      </c>
      <c r="Q10" s="228">
        <f t="shared" si="21"/>
        <v>3619.2999999999997</v>
      </c>
      <c r="R10" s="228">
        <f t="shared" si="22"/>
        <v>3832.2000000000003</v>
      </c>
      <c r="S10" s="228">
        <f t="shared" si="12"/>
        <v>4045.1</v>
      </c>
      <c r="T10" s="228">
        <f t="shared" si="13"/>
        <v>4258</v>
      </c>
      <c r="U10" s="228">
        <f t="shared" si="14"/>
        <v>4470.9000000000005</v>
      </c>
      <c r="V10" s="228">
        <f t="shared" si="15"/>
        <v>4683.8</v>
      </c>
      <c r="W10" s="228">
        <f t="shared" si="16"/>
        <v>4896.7</v>
      </c>
      <c r="X10" s="228">
        <f t="shared" si="17"/>
        <v>5109.5999999999995</v>
      </c>
      <c r="Y10" s="114">
        <f t="shared" si="18"/>
        <v>5322.5</v>
      </c>
      <c r="Z10" s="284">
        <f t="shared" si="0"/>
        <v>5854.75</v>
      </c>
      <c r="AA10" s="284">
        <f t="shared" si="0"/>
        <v>6386.9999999999991</v>
      </c>
      <c r="AB10" s="284">
        <f t="shared" si="0"/>
        <v>6919.2500000000009</v>
      </c>
      <c r="AC10" s="284">
        <f t="shared" si="0"/>
        <v>7451.5</v>
      </c>
      <c r="AD10" s="284">
        <f t="shared" si="0"/>
        <v>7983.75</v>
      </c>
      <c r="AE10" s="268" t="s">
        <v>352</v>
      </c>
      <c r="AF10" s="262" t="s">
        <v>353</v>
      </c>
    </row>
    <row r="11" spans="1:33" ht="16.5" thickBot="1" x14ac:dyDescent="0.3">
      <c r="A11" s="635"/>
      <c r="B11" s="487" t="s">
        <v>181</v>
      </c>
      <c r="C11" s="228">
        <f t="shared" si="1"/>
        <v>638.69999999999993</v>
      </c>
      <c r="D11" s="228">
        <f t="shared" si="2"/>
        <v>851.6</v>
      </c>
      <c r="E11" s="228">
        <f t="shared" si="3"/>
        <v>1064.5</v>
      </c>
      <c r="F11" s="228">
        <f t="shared" si="4"/>
        <v>1277.3999999999999</v>
      </c>
      <c r="G11" s="228">
        <f t="shared" si="5"/>
        <v>1490.3</v>
      </c>
      <c r="H11" s="228">
        <f t="shared" si="19"/>
        <v>1703.2</v>
      </c>
      <c r="I11" s="228">
        <f t="shared" si="6"/>
        <v>1916.1000000000001</v>
      </c>
      <c r="J11" s="126">
        <v>2129</v>
      </c>
      <c r="K11" s="228">
        <f t="shared" si="7"/>
        <v>2341.9</v>
      </c>
      <c r="L11" s="228">
        <f t="shared" si="8"/>
        <v>2554.7999999999997</v>
      </c>
      <c r="M11" s="228">
        <f t="shared" si="9"/>
        <v>2767.7000000000003</v>
      </c>
      <c r="N11" s="228">
        <f t="shared" si="10"/>
        <v>2980.6</v>
      </c>
      <c r="O11" s="228">
        <f t="shared" si="11"/>
        <v>3193.5</v>
      </c>
      <c r="P11" s="228">
        <f t="shared" si="20"/>
        <v>3406.4</v>
      </c>
      <c r="Q11" s="228">
        <f t="shared" si="21"/>
        <v>3619.2999999999997</v>
      </c>
      <c r="R11" s="228">
        <f t="shared" si="22"/>
        <v>3832.2000000000003</v>
      </c>
      <c r="S11" s="228">
        <f t="shared" si="12"/>
        <v>4045.1</v>
      </c>
      <c r="T11" s="228">
        <f t="shared" si="13"/>
        <v>4258</v>
      </c>
      <c r="U11" s="228">
        <f t="shared" si="14"/>
        <v>4470.9000000000005</v>
      </c>
      <c r="V11" s="228">
        <f t="shared" si="15"/>
        <v>4683.8</v>
      </c>
      <c r="W11" s="228">
        <f t="shared" si="16"/>
        <v>4896.7</v>
      </c>
      <c r="X11" s="228">
        <f t="shared" si="17"/>
        <v>5109.5999999999995</v>
      </c>
      <c r="Y11" s="114">
        <f t="shared" si="18"/>
        <v>5322.5</v>
      </c>
      <c r="Z11" s="284">
        <f t="shared" si="0"/>
        <v>5854.75</v>
      </c>
      <c r="AA11" s="284">
        <f t="shared" si="0"/>
        <v>6386.9999999999991</v>
      </c>
      <c r="AB11" s="284">
        <f t="shared" si="0"/>
        <v>6919.2500000000009</v>
      </c>
      <c r="AC11" s="284">
        <f t="shared" si="0"/>
        <v>7451.5</v>
      </c>
      <c r="AD11" s="284">
        <f t="shared" si="0"/>
        <v>7983.75</v>
      </c>
      <c r="AE11" s="268" t="s">
        <v>352</v>
      </c>
      <c r="AF11" s="262" t="s">
        <v>353</v>
      </c>
    </row>
    <row r="12" spans="1:33" ht="16.5" thickBot="1" x14ac:dyDescent="0.3">
      <c r="A12" s="635"/>
      <c r="B12" s="487" t="s">
        <v>292</v>
      </c>
      <c r="C12" s="228">
        <f t="shared" si="1"/>
        <v>638.69999999999993</v>
      </c>
      <c r="D12" s="228">
        <f t="shared" si="2"/>
        <v>851.6</v>
      </c>
      <c r="E12" s="228">
        <f t="shared" si="3"/>
        <v>1064.5</v>
      </c>
      <c r="F12" s="228">
        <f t="shared" si="4"/>
        <v>1277.3999999999999</v>
      </c>
      <c r="G12" s="228">
        <f t="shared" si="5"/>
        <v>1490.3</v>
      </c>
      <c r="H12" s="228">
        <f t="shared" si="19"/>
        <v>1703.2</v>
      </c>
      <c r="I12" s="228">
        <f t="shared" si="6"/>
        <v>1916.1000000000001</v>
      </c>
      <c r="J12" s="126">
        <v>2129</v>
      </c>
      <c r="K12" s="228">
        <f t="shared" si="7"/>
        <v>2341.9</v>
      </c>
      <c r="L12" s="228">
        <f t="shared" si="8"/>
        <v>2554.7999999999997</v>
      </c>
      <c r="M12" s="228">
        <f t="shared" si="9"/>
        <v>2767.7000000000003</v>
      </c>
      <c r="N12" s="228">
        <f t="shared" si="10"/>
        <v>2980.6</v>
      </c>
      <c r="O12" s="228">
        <f t="shared" si="11"/>
        <v>3193.5</v>
      </c>
      <c r="P12" s="228">
        <f t="shared" si="20"/>
        <v>3406.4</v>
      </c>
      <c r="Q12" s="228">
        <f t="shared" si="21"/>
        <v>3619.2999999999997</v>
      </c>
      <c r="R12" s="228">
        <f t="shared" si="22"/>
        <v>3832.2000000000003</v>
      </c>
      <c r="S12" s="228">
        <f t="shared" si="12"/>
        <v>4045.1</v>
      </c>
      <c r="T12" s="228">
        <f t="shared" si="13"/>
        <v>4258</v>
      </c>
      <c r="U12" s="228">
        <f t="shared" si="14"/>
        <v>4470.9000000000005</v>
      </c>
      <c r="V12" s="228">
        <f t="shared" si="15"/>
        <v>4683.8</v>
      </c>
      <c r="W12" s="228">
        <f t="shared" si="16"/>
        <v>4896.7</v>
      </c>
      <c r="X12" s="228">
        <f t="shared" si="17"/>
        <v>5109.5999999999995</v>
      </c>
      <c r="Y12" s="114">
        <f t="shared" si="18"/>
        <v>5322.5</v>
      </c>
      <c r="Z12" s="284">
        <f t="shared" si="0"/>
        <v>5854.75</v>
      </c>
      <c r="AA12" s="284">
        <f t="shared" si="0"/>
        <v>6386.9999999999991</v>
      </c>
      <c r="AB12" s="284">
        <f t="shared" si="0"/>
        <v>6919.2500000000009</v>
      </c>
      <c r="AC12" s="284">
        <f t="shared" si="0"/>
        <v>7451.5</v>
      </c>
      <c r="AD12" s="284">
        <f t="shared" si="0"/>
        <v>7983.75</v>
      </c>
      <c r="AE12" s="268" t="s">
        <v>352</v>
      </c>
      <c r="AF12" s="262" t="s">
        <v>353</v>
      </c>
    </row>
    <row r="13" spans="1:33" ht="16.5" thickBot="1" x14ac:dyDescent="0.3">
      <c r="A13" s="635"/>
      <c r="B13" s="487" t="s">
        <v>182</v>
      </c>
      <c r="C13" s="228">
        <f t="shared" si="1"/>
        <v>638.69999999999993</v>
      </c>
      <c r="D13" s="228">
        <f t="shared" si="2"/>
        <v>851.6</v>
      </c>
      <c r="E13" s="228">
        <f t="shared" si="3"/>
        <v>1064.5</v>
      </c>
      <c r="F13" s="228">
        <f t="shared" si="4"/>
        <v>1277.3999999999999</v>
      </c>
      <c r="G13" s="228">
        <f t="shared" si="5"/>
        <v>1490.3</v>
      </c>
      <c r="H13" s="228">
        <f t="shared" si="19"/>
        <v>1703.2</v>
      </c>
      <c r="I13" s="228">
        <f t="shared" si="6"/>
        <v>1916.1000000000001</v>
      </c>
      <c r="J13" s="126">
        <v>2129</v>
      </c>
      <c r="K13" s="228">
        <f t="shared" si="7"/>
        <v>2341.9</v>
      </c>
      <c r="L13" s="228">
        <f t="shared" si="8"/>
        <v>2554.7999999999997</v>
      </c>
      <c r="M13" s="228">
        <f t="shared" si="9"/>
        <v>2767.7000000000003</v>
      </c>
      <c r="N13" s="228">
        <f t="shared" si="10"/>
        <v>2980.6</v>
      </c>
      <c r="O13" s="228">
        <f t="shared" si="11"/>
        <v>3193.5</v>
      </c>
      <c r="P13" s="228">
        <f t="shared" si="20"/>
        <v>3406.4</v>
      </c>
      <c r="Q13" s="228">
        <f t="shared" si="21"/>
        <v>3619.2999999999997</v>
      </c>
      <c r="R13" s="228">
        <f t="shared" si="22"/>
        <v>3832.2000000000003</v>
      </c>
      <c r="S13" s="228">
        <f t="shared" si="12"/>
        <v>4045.1</v>
      </c>
      <c r="T13" s="228">
        <f t="shared" si="13"/>
        <v>4258</v>
      </c>
      <c r="U13" s="228">
        <f t="shared" si="14"/>
        <v>4470.9000000000005</v>
      </c>
      <c r="V13" s="228">
        <f t="shared" si="15"/>
        <v>4683.8</v>
      </c>
      <c r="W13" s="228">
        <f t="shared" si="16"/>
        <v>4896.7</v>
      </c>
      <c r="X13" s="228">
        <f t="shared" si="17"/>
        <v>5109.5999999999995</v>
      </c>
      <c r="Y13" s="114">
        <f t="shared" si="18"/>
        <v>5322.5</v>
      </c>
      <c r="Z13" s="284">
        <f t="shared" si="0"/>
        <v>5854.75</v>
      </c>
      <c r="AA13" s="284">
        <f t="shared" si="0"/>
        <v>6386.9999999999991</v>
      </c>
      <c r="AB13" s="284">
        <f t="shared" si="0"/>
        <v>6919.2500000000009</v>
      </c>
      <c r="AC13" s="284">
        <f t="shared" si="0"/>
        <v>7451.5</v>
      </c>
      <c r="AD13" s="284">
        <f t="shared" si="0"/>
        <v>7983.75</v>
      </c>
      <c r="AE13" s="268" t="s">
        <v>355</v>
      </c>
      <c r="AF13" s="262" t="s">
        <v>356</v>
      </c>
    </row>
    <row r="14" spans="1:33" ht="16.5" thickBot="1" x14ac:dyDescent="0.3">
      <c r="A14" s="635"/>
      <c r="B14" s="487" t="s">
        <v>3</v>
      </c>
      <c r="C14" s="228">
        <f t="shared" si="1"/>
        <v>638.69999999999993</v>
      </c>
      <c r="D14" s="228">
        <f t="shared" si="2"/>
        <v>851.6</v>
      </c>
      <c r="E14" s="228">
        <f t="shared" si="3"/>
        <v>1064.5</v>
      </c>
      <c r="F14" s="228">
        <f t="shared" si="4"/>
        <v>1277.3999999999999</v>
      </c>
      <c r="G14" s="228">
        <f t="shared" si="5"/>
        <v>1490.3</v>
      </c>
      <c r="H14" s="228">
        <f t="shared" si="19"/>
        <v>1703.2</v>
      </c>
      <c r="I14" s="228">
        <f t="shared" si="6"/>
        <v>1916.1000000000001</v>
      </c>
      <c r="J14" s="126">
        <v>2129</v>
      </c>
      <c r="K14" s="228">
        <f t="shared" si="7"/>
        <v>2341.9</v>
      </c>
      <c r="L14" s="228">
        <f t="shared" si="8"/>
        <v>2554.7999999999997</v>
      </c>
      <c r="M14" s="228">
        <f t="shared" si="9"/>
        <v>2767.7000000000003</v>
      </c>
      <c r="N14" s="228">
        <f t="shared" si="10"/>
        <v>2980.6</v>
      </c>
      <c r="O14" s="228">
        <f t="shared" si="11"/>
        <v>3193.5</v>
      </c>
      <c r="P14" s="228">
        <f t="shared" si="20"/>
        <v>3406.4</v>
      </c>
      <c r="Q14" s="228">
        <f t="shared" si="21"/>
        <v>3619.2999999999997</v>
      </c>
      <c r="R14" s="228">
        <f t="shared" si="22"/>
        <v>3832.2000000000003</v>
      </c>
      <c r="S14" s="228">
        <f t="shared" si="12"/>
        <v>4045.1</v>
      </c>
      <c r="T14" s="228">
        <f t="shared" si="13"/>
        <v>4258</v>
      </c>
      <c r="U14" s="228">
        <f t="shared" si="14"/>
        <v>4470.9000000000005</v>
      </c>
      <c r="V14" s="228">
        <f t="shared" si="15"/>
        <v>4683.8</v>
      </c>
      <c r="W14" s="228">
        <f t="shared" si="16"/>
        <v>4896.7</v>
      </c>
      <c r="X14" s="228">
        <f t="shared" si="17"/>
        <v>5109.5999999999995</v>
      </c>
      <c r="Y14" s="114">
        <f t="shared" si="18"/>
        <v>5322.5</v>
      </c>
      <c r="Z14" s="284">
        <f t="shared" si="0"/>
        <v>5854.75</v>
      </c>
      <c r="AA14" s="284">
        <f t="shared" si="0"/>
        <v>6386.9999999999991</v>
      </c>
      <c r="AB14" s="284">
        <f t="shared" si="0"/>
        <v>6919.2500000000009</v>
      </c>
      <c r="AC14" s="284">
        <f t="shared" si="0"/>
        <v>7451.5</v>
      </c>
      <c r="AD14" s="284">
        <f t="shared" si="0"/>
        <v>7983.75</v>
      </c>
      <c r="AE14" s="268" t="s">
        <v>352</v>
      </c>
      <c r="AF14" s="262" t="s">
        <v>353</v>
      </c>
    </row>
    <row r="15" spans="1:33" ht="16.5" thickBot="1" x14ac:dyDescent="0.3">
      <c r="A15" s="653"/>
      <c r="B15" s="489" t="s">
        <v>4</v>
      </c>
      <c r="C15" s="133">
        <f t="shared" si="1"/>
        <v>638.69999999999993</v>
      </c>
      <c r="D15" s="133">
        <f t="shared" si="2"/>
        <v>851.6</v>
      </c>
      <c r="E15" s="133">
        <f t="shared" si="3"/>
        <v>1064.5</v>
      </c>
      <c r="F15" s="133">
        <f t="shared" si="4"/>
        <v>1277.3999999999999</v>
      </c>
      <c r="G15" s="133">
        <f t="shared" si="5"/>
        <v>1490.3</v>
      </c>
      <c r="H15" s="133">
        <f t="shared" si="19"/>
        <v>1703.2</v>
      </c>
      <c r="I15" s="133">
        <f t="shared" si="6"/>
        <v>1916.1000000000001</v>
      </c>
      <c r="J15" s="126">
        <v>2129</v>
      </c>
      <c r="K15" s="133">
        <f t="shared" si="7"/>
        <v>2341.9</v>
      </c>
      <c r="L15" s="133">
        <f t="shared" si="8"/>
        <v>2554.7999999999997</v>
      </c>
      <c r="M15" s="133">
        <f t="shared" si="9"/>
        <v>2767.7000000000003</v>
      </c>
      <c r="N15" s="133">
        <f t="shared" si="10"/>
        <v>2980.6</v>
      </c>
      <c r="O15" s="133">
        <f t="shared" si="11"/>
        <v>3193.5</v>
      </c>
      <c r="P15" s="133">
        <f t="shared" si="20"/>
        <v>3406.4</v>
      </c>
      <c r="Q15" s="133">
        <f t="shared" si="21"/>
        <v>3619.2999999999997</v>
      </c>
      <c r="R15" s="133">
        <f t="shared" si="22"/>
        <v>3832.2000000000003</v>
      </c>
      <c r="S15" s="133">
        <f t="shared" si="12"/>
        <v>4045.1</v>
      </c>
      <c r="T15" s="133">
        <f t="shared" si="13"/>
        <v>4258</v>
      </c>
      <c r="U15" s="133">
        <f t="shared" si="14"/>
        <v>4470.9000000000005</v>
      </c>
      <c r="V15" s="133">
        <f t="shared" si="15"/>
        <v>4683.8</v>
      </c>
      <c r="W15" s="133">
        <f t="shared" si="16"/>
        <v>4896.7</v>
      </c>
      <c r="X15" s="133">
        <f t="shared" si="17"/>
        <v>5109.5999999999995</v>
      </c>
      <c r="Y15" s="134">
        <f t="shared" si="18"/>
        <v>5322.5</v>
      </c>
      <c r="Z15" s="134">
        <f t="shared" si="0"/>
        <v>5854.75</v>
      </c>
      <c r="AA15" s="134">
        <f t="shared" si="0"/>
        <v>6386.9999999999991</v>
      </c>
      <c r="AB15" s="134">
        <f t="shared" si="0"/>
        <v>6919.2500000000009</v>
      </c>
      <c r="AC15" s="134">
        <f t="shared" si="0"/>
        <v>7451.5</v>
      </c>
      <c r="AD15" s="134">
        <f t="shared" si="0"/>
        <v>7983.75</v>
      </c>
      <c r="AE15" s="269" t="s">
        <v>357</v>
      </c>
      <c r="AF15" s="263" t="s">
        <v>358</v>
      </c>
    </row>
    <row r="16" spans="1:33" ht="16.5" thickBot="1" x14ac:dyDescent="0.3">
      <c r="A16" s="654">
        <v>2</v>
      </c>
      <c r="B16" s="491" t="s">
        <v>143</v>
      </c>
      <c r="C16" s="126">
        <f t="shared" si="1"/>
        <v>798.9</v>
      </c>
      <c r="D16" s="126">
        <f t="shared" si="2"/>
        <v>1065.2</v>
      </c>
      <c r="E16" s="126">
        <f t="shared" si="3"/>
        <v>1331.5</v>
      </c>
      <c r="F16" s="126">
        <f t="shared" si="4"/>
        <v>1597.8</v>
      </c>
      <c r="G16" s="126">
        <f t="shared" si="5"/>
        <v>1864.1</v>
      </c>
      <c r="H16" s="126">
        <f t="shared" si="19"/>
        <v>2130.4</v>
      </c>
      <c r="I16" s="126">
        <f t="shared" si="6"/>
        <v>2396.7000000000003</v>
      </c>
      <c r="J16" s="126">
        <v>2663</v>
      </c>
      <c r="K16" s="126">
        <f t="shared" si="7"/>
        <v>2929.3</v>
      </c>
      <c r="L16" s="126">
        <f t="shared" si="8"/>
        <v>3195.6</v>
      </c>
      <c r="M16" s="126">
        <f t="shared" si="9"/>
        <v>3461.9</v>
      </c>
      <c r="N16" s="126">
        <f t="shared" si="10"/>
        <v>3728.2</v>
      </c>
      <c r="O16" s="126">
        <f t="shared" si="11"/>
        <v>3994.5</v>
      </c>
      <c r="P16" s="126">
        <f t="shared" si="20"/>
        <v>4260.8</v>
      </c>
      <c r="Q16" s="126">
        <f t="shared" si="21"/>
        <v>4527.0999999999995</v>
      </c>
      <c r="R16" s="126">
        <f t="shared" si="22"/>
        <v>4793.4000000000005</v>
      </c>
      <c r="S16" s="126">
        <f t="shared" si="12"/>
        <v>5059.7</v>
      </c>
      <c r="T16" s="126">
        <f t="shared" si="13"/>
        <v>5326</v>
      </c>
      <c r="U16" s="126">
        <f t="shared" si="14"/>
        <v>5592.3</v>
      </c>
      <c r="V16" s="126">
        <f t="shared" si="15"/>
        <v>5858.6</v>
      </c>
      <c r="W16" s="126">
        <f t="shared" si="16"/>
        <v>6124.9</v>
      </c>
      <c r="X16" s="126">
        <f t="shared" si="17"/>
        <v>6391.2</v>
      </c>
      <c r="Y16" s="127">
        <f t="shared" si="18"/>
        <v>6657.5</v>
      </c>
      <c r="Z16" s="127">
        <f t="shared" si="0"/>
        <v>7323.25</v>
      </c>
      <c r="AA16" s="127">
        <f t="shared" si="0"/>
        <v>7989</v>
      </c>
      <c r="AB16" s="127">
        <f t="shared" si="0"/>
        <v>8654.75</v>
      </c>
      <c r="AC16" s="127">
        <f t="shared" si="0"/>
        <v>9320.5</v>
      </c>
      <c r="AD16" s="127">
        <f t="shared" si="0"/>
        <v>9986.25</v>
      </c>
      <c r="AE16" s="267" t="s">
        <v>352</v>
      </c>
      <c r="AF16" s="261" t="s">
        <v>353</v>
      </c>
    </row>
    <row r="17" spans="1:32" ht="16.5" thickBot="1" x14ac:dyDescent="0.3">
      <c r="A17" s="655"/>
      <c r="B17" s="487" t="s">
        <v>333</v>
      </c>
      <c r="C17" s="228">
        <f t="shared" si="1"/>
        <v>798.9</v>
      </c>
      <c r="D17" s="228">
        <f t="shared" si="2"/>
        <v>1065.2</v>
      </c>
      <c r="E17" s="228">
        <f t="shared" si="3"/>
        <v>1331.5</v>
      </c>
      <c r="F17" s="228">
        <f t="shared" si="4"/>
        <v>1597.8</v>
      </c>
      <c r="G17" s="228">
        <f t="shared" si="5"/>
        <v>1864.1</v>
      </c>
      <c r="H17" s="228">
        <f t="shared" si="19"/>
        <v>2130.4</v>
      </c>
      <c r="I17" s="228">
        <f t="shared" si="6"/>
        <v>2396.7000000000003</v>
      </c>
      <c r="J17" s="126">
        <v>2663</v>
      </c>
      <c r="K17" s="228">
        <f t="shared" si="7"/>
        <v>2929.3</v>
      </c>
      <c r="L17" s="228">
        <f t="shared" si="8"/>
        <v>3195.6</v>
      </c>
      <c r="M17" s="228">
        <f t="shared" si="9"/>
        <v>3461.9</v>
      </c>
      <c r="N17" s="228">
        <f t="shared" si="10"/>
        <v>3728.2</v>
      </c>
      <c r="O17" s="228">
        <f t="shared" si="11"/>
        <v>3994.5</v>
      </c>
      <c r="P17" s="228">
        <f t="shared" si="20"/>
        <v>4260.8</v>
      </c>
      <c r="Q17" s="228">
        <f t="shared" si="21"/>
        <v>4527.0999999999995</v>
      </c>
      <c r="R17" s="228">
        <f t="shared" si="22"/>
        <v>4793.4000000000005</v>
      </c>
      <c r="S17" s="228">
        <f t="shared" si="12"/>
        <v>5059.7</v>
      </c>
      <c r="T17" s="228">
        <f t="shared" si="13"/>
        <v>5326</v>
      </c>
      <c r="U17" s="228">
        <f t="shared" si="14"/>
        <v>5592.3</v>
      </c>
      <c r="V17" s="228">
        <f t="shared" si="15"/>
        <v>5858.6</v>
      </c>
      <c r="W17" s="228">
        <f t="shared" si="16"/>
        <v>6124.9</v>
      </c>
      <c r="X17" s="228">
        <f t="shared" si="17"/>
        <v>6391.2</v>
      </c>
      <c r="Y17" s="114">
        <f t="shared" si="18"/>
        <v>6657.5</v>
      </c>
      <c r="Z17" s="284">
        <f t="shared" si="0"/>
        <v>7323.25</v>
      </c>
      <c r="AA17" s="284">
        <f t="shared" si="0"/>
        <v>7989</v>
      </c>
      <c r="AB17" s="284">
        <f t="shared" si="0"/>
        <v>8654.75</v>
      </c>
      <c r="AC17" s="284">
        <f t="shared" si="0"/>
        <v>9320.5</v>
      </c>
      <c r="AD17" s="284">
        <f t="shared" si="0"/>
        <v>9986.25</v>
      </c>
      <c r="AE17" s="268" t="s">
        <v>359</v>
      </c>
      <c r="AF17" s="262" t="s">
        <v>360</v>
      </c>
    </row>
    <row r="18" spans="1:32" ht="16.5" thickBot="1" x14ac:dyDescent="0.3">
      <c r="A18" s="655"/>
      <c r="B18" s="487" t="s">
        <v>334</v>
      </c>
      <c r="C18" s="228">
        <f t="shared" si="1"/>
        <v>798.9</v>
      </c>
      <c r="D18" s="228">
        <f t="shared" si="2"/>
        <v>1065.2</v>
      </c>
      <c r="E18" s="228">
        <f t="shared" si="3"/>
        <v>1331.5</v>
      </c>
      <c r="F18" s="228">
        <f t="shared" si="4"/>
        <v>1597.8</v>
      </c>
      <c r="G18" s="228">
        <f t="shared" si="5"/>
        <v>1864.1</v>
      </c>
      <c r="H18" s="228">
        <f t="shared" si="19"/>
        <v>2130.4</v>
      </c>
      <c r="I18" s="228">
        <f t="shared" si="6"/>
        <v>2396.7000000000003</v>
      </c>
      <c r="J18" s="126">
        <v>2663</v>
      </c>
      <c r="K18" s="228">
        <f t="shared" si="7"/>
        <v>2929.3</v>
      </c>
      <c r="L18" s="228">
        <f t="shared" si="8"/>
        <v>3195.6</v>
      </c>
      <c r="M18" s="228">
        <f t="shared" si="9"/>
        <v>3461.9</v>
      </c>
      <c r="N18" s="228">
        <f t="shared" si="10"/>
        <v>3728.2</v>
      </c>
      <c r="O18" s="228">
        <f t="shared" si="11"/>
        <v>3994.5</v>
      </c>
      <c r="P18" s="228">
        <f t="shared" si="20"/>
        <v>4260.8</v>
      </c>
      <c r="Q18" s="228">
        <f t="shared" si="21"/>
        <v>4527.0999999999995</v>
      </c>
      <c r="R18" s="228">
        <f t="shared" si="22"/>
        <v>4793.4000000000005</v>
      </c>
      <c r="S18" s="228">
        <f t="shared" si="12"/>
        <v>5059.7</v>
      </c>
      <c r="T18" s="228">
        <f t="shared" si="13"/>
        <v>5326</v>
      </c>
      <c r="U18" s="228">
        <f t="shared" si="14"/>
        <v>5592.3</v>
      </c>
      <c r="V18" s="228">
        <f t="shared" si="15"/>
        <v>5858.6</v>
      </c>
      <c r="W18" s="228">
        <f t="shared" si="16"/>
        <v>6124.9</v>
      </c>
      <c r="X18" s="228">
        <f t="shared" si="17"/>
        <v>6391.2</v>
      </c>
      <c r="Y18" s="114">
        <f t="shared" si="18"/>
        <v>6657.5</v>
      </c>
      <c r="Z18" s="284">
        <f t="shared" si="0"/>
        <v>7323.25</v>
      </c>
      <c r="AA18" s="284">
        <f t="shared" si="0"/>
        <v>7989</v>
      </c>
      <c r="AB18" s="284">
        <f t="shared" si="0"/>
        <v>8654.75</v>
      </c>
      <c r="AC18" s="284">
        <f t="shared" si="0"/>
        <v>9320.5</v>
      </c>
      <c r="AD18" s="284">
        <f t="shared" si="0"/>
        <v>9986.25</v>
      </c>
      <c r="AE18" s="268" t="s">
        <v>352</v>
      </c>
      <c r="AF18" s="262" t="s">
        <v>353</v>
      </c>
    </row>
    <row r="19" spans="1:32" ht="16.5" thickBot="1" x14ac:dyDescent="0.3">
      <c r="A19" s="655"/>
      <c r="B19" s="487" t="s">
        <v>293</v>
      </c>
      <c r="C19" s="228">
        <f t="shared" si="1"/>
        <v>798.9</v>
      </c>
      <c r="D19" s="228">
        <f t="shared" si="2"/>
        <v>1065.2</v>
      </c>
      <c r="E19" s="228">
        <f t="shared" si="3"/>
        <v>1331.5</v>
      </c>
      <c r="F19" s="228">
        <f t="shared" si="4"/>
        <v>1597.8</v>
      </c>
      <c r="G19" s="228">
        <f t="shared" si="5"/>
        <v>1864.1</v>
      </c>
      <c r="H19" s="228">
        <f t="shared" si="19"/>
        <v>2130.4</v>
      </c>
      <c r="I19" s="228">
        <f t="shared" si="6"/>
        <v>2396.7000000000003</v>
      </c>
      <c r="J19" s="126">
        <v>2663</v>
      </c>
      <c r="K19" s="228">
        <f t="shared" si="7"/>
        <v>2929.3</v>
      </c>
      <c r="L19" s="228">
        <f t="shared" si="8"/>
        <v>3195.6</v>
      </c>
      <c r="M19" s="228">
        <f t="shared" si="9"/>
        <v>3461.9</v>
      </c>
      <c r="N19" s="228">
        <f t="shared" si="10"/>
        <v>3728.2</v>
      </c>
      <c r="O19" s="228">
        <f t="shared" si="11"/>
        <v>3994.5</v>
      </c>
      <c r="P19" s="228">
        <f t="shared" si="20"/>
        <v>4260.8</v>
      </c>
      <c r="Q19" s="228">
        <f t="shared" si="21"/>
        <v>4527.0999999999995</v>
      </c>
      <c r="R19" s="228">
        <f t="shared" si="22"/>
        <v>4793.4000000000005</v>
      </c>
      <c r="S19" s="228">
        <f t="shared" si="12"/>
        <v>5059.7</v>
      </c>
      <c r="T19" s="228">
        <f t="shared" si="13"/>
        <v>5326</v>
      </c>
      <c r="U19" s="228">
        <f t="shared" si="14"/>
        <v>5592.3</v>
      </c>
      <c r="V19" s="228">
        <f t="shared" si="15"/>
        <v>5858.6</v>
      </c>
      <c r="W19" s="228">
        <f t="shared" si="16"/>
        <v>6124.9</v>
      </c>
      <c r="X19" s="228">
        <f t="shared" si="17"/>
        <v>6391.2</v>
      </c>
      <c r="Y19" s="114">
        <f t="shared" si="18"/>
        <v>6657.5</v>
      </c>
      <c r="Z19" s="284">
        <f t="shared" si="0"/>
        <v>7323.25</v>
      </c>
      <c r="AA19" s="284">
        <f t="shared" si="0"/>
        <v>7989</v>
      </c>
      <c r="AB19" s="284">
        <f t="shared" si="0"/>
        <v>8654.75</v>
      </c>
      <c r="AC19" s="284">
        <f t="shared" si="0"/>
        <v>9320.5</v>
      </c>
      <c r="AD19" s="284">
        <f t="shared" si="0"/>
        <v>9986.25</v>
      </c>
      <c r="AE19" s="268" t="s">
        <v>352</v>
      </c>
      <c r="AF19" s="262" t="s">
        <v>353</v>
      </c>
    </row>
    <row r="20" spans="1:32" ht="16.5" thickBot="1" x14ac:dyDescent="0.3">
      <c r="A20" s="655"/>
      <c r="B20" s="487" t="s">
        <v>145</v>
      </c>
      <c r="C20" s="228">
        <f t="shared" si="1"/>
        <v>798.9</v>
      </c>
      <c r="D20" s="228">
        <f t="shared" si="2"/>
        <v>1065.2</v>
      </c>
      <c r="E20" s="228">
        <f t="shared" si="3"/>
        <v>1331.5</v>
      </c>
      <c r="F20" s="228">
        <f t="shared" si="4"/>
        <v>1597.8</v>
      </c>
      <c r="G20" s="228">
        <f t="shared" si="5"/>
        <v>1864.1</v>
      </c>
      <c r="H20" s="228">
        <f t="shared" si="19"/>
        <v>2130.4</v>
      </c>
      <c r="I20" s="228">
        <f t="shared" si="6"/>
        <v>2396.7000000000003</v>
      </c>
      <c r="J20" s="126">
        <v>2663</v>
      </c>
      <c r="K20" s="228">
        <f t="shared" si="7"/>
        <v>2929.3</v>
      </c>
      <c r="L20" s="228">
        <f t="shared" si="8"/>
        <v>3195.6</v>
      </c>
      <c r="M20" s="228">
        <f t="shared" si="9"/>
        <v>3461.9</v>
      </c>
      <c r="N20" s="228">
        <f t="shared" si="10"/>
        <v>3728.2</v>
      </c>
      <c r="O20" s="228">
        <f t="shared" si="11"/>
        <v>3994.5</v>
      </c>
      <c r="P20" s="228">
        <f t="shared" si="20"/>
        <v>4260.8</v>
      </c>
      <c r="Q20" s="228">
        <f t="shared" si="21"/>
        <v>4527.0999999999995</v>
      </c>
      <c r="R20" s="228">
        <f t="shared" si="22"/>
        <v>4793.4000000000005</v>
      </c>
      <c r="S20" s="228">
        <f t="shared" si="12"/>
        <v>5059.7</v>
      </c>
      <c r="T20" s="228">
        <f t="shared" si="13"/>
        <v>5326</v>
      </c>
      <c r="U20" s="228">
        <f t="shared" si="14"/>
        <v>5592.3</v>
      </c>
      <c r="V20" s="228">
        <f t="shared" si="15"/>
        <v>5858.6</v>
      </c>
      <c r="W20" s="228">
        <f t="shared" si="16"/>
        <v>6124.9</v>
      </c>
      <c r="X20" s="228">
        <f t="shared" si="17"/>
        <v>6391.2</v>
      </c>
      <c r="Y20" s="114">
        <f t="shared" si="18"/>
        <v>6657.5</v>
      </c>
      <c r="Z20" s="284">
        <f t="shared" si="0"/>
        <v>7323.25</v>
      </c>
      <c r="AA20" s="284">
        <f t="shared" si="0"/>
        <v>7989</v>
      </c>
      <c r="AB20" s="284">
        <f t="shared" si="0"/>
        <v>8654.75</v>
      </c>
      <c r="AC20" s="284">
        <f t="shared" si="0"/>
        <v>9320.5</v>
      </c>
      <c r="AD20" s="284">
        <f t="shared" si="0"/>
        <v>9986.25</v>
      </c>
      <c r="AE20" s="268" t="s">
        <v>352</v>
      </c>
      <c r="AF20" s="262" t="s">
        <v>353</v>
      </c>
    </row>
    <row r="21" spans="1:32" ht="16.5" thickBot="1" x14ac:dyDescent="0.3">
      <c r="A21" s="655"/>
      <c r="B21" s="487" t="s">
        <v>146</v>
      </c>
      <c r="C21" s="228">
        <f t="shared" si="1"/>
        <v>798.9</v>
      </c>
      <c r="D21" s="228">
        <f t="shared" si="2"/>
        <v>1065.2</v>
      </c>
      <c r="E21" s="228">
        <f t="shared" si="3"/>
        <v>1331.5</v>
      </c>
      <c r="F21" s="228">
        <f t="shared" si="4"/>
        <v>1597.8</v>
      </c>
      <c r="G21" s="228">
        <f t="shared" si="5"/>
        <v>1864.1</v>
      </c>
      <c r="H21" s="228">
        <f t="shared" si="19"/>
        <v>2130.4</v>
      </c>
      <c r="I21" s="228">
        <f t="shared" si="6"/>
        <v>2396.7000000000003</v>
      </c>
      <c r="J21" s="126">
        <v>2663</v>
      </c>
      <c r="K21" s="228">
        <f t="shared" si="7"/>
        <v>2929.3</v>
      </c>
      <c r="L21" s="228">
        <f t="shared" si="8"/>
        <v>3195.6</v>
      </c>
      <c r="M21" s="228">
        <f t="shared" si="9"/>
        <v>3461.9</v>
      </c>
      <c r="N21" s="228">
        <f t="shared" si="10"/>
        <v>3728.2</v>
      </c>
      <c r="O21" s="228">
        <f t="shared" si="11"/>
        <v>3994.5</v>
      </c>
      <c r="P21" s="228">
        <f t="shared" si="20"/>
        <v>4260.8</v>
      </c>
      <c r="Q21" s="228">
        <f t="shared" si="21"/>
        <v>4527.0999999999995</v>
      </c>
      <c r="R21" s="228">
        <f t="shared" si="22"/>
        <v>4793.4000000000005</v>
      </c>
      <c r="S21" s="228">
        <f t="shared" si="12"/>
        <v>5059.7</v>
      </c>
      <c r="T21" s="228">
        <f t="shared" si="13"/>
        <v>5326</v>
      </c>
      <c r="U21" s="228">
        <f t="shared" si="14"/>
        <v>5592.3</v>
      </c>
      <c r="V21" s="228">
        <f t="shared" si="15"/>
        <v>5858.6</v>
      </c>
      <c r="W21" s="228">
        <f t="shared" si="16"/>
        <v>6124.9</v>
      </c>
      <c r="X21" s="228">
        <f t="shared" si="17"/>
        <v>6391.2</v>
      </c>
      <c r="Y21" s="114">
        <f t="shared" si="18"/>
        <v>6657.5</v>
      </c>
      <c r="Z21" s="284">
        <f t="shared" si="0"/>
        <v>7323.25</v>
      </c>
      <c r="AA21" s="284">
        <f t="shared" si="0"/>
        <v>7989</v>
      </c>
      <c r="AB21" s="284">
        <f t="shared" si="0"/>
        <v>8654.75</v>
      </c>
      <c r="AC21" s="284">
        <f t="shared" si="0"/>
        <v>9320.5</v>
      </c>
      <c r="AD21" s="284">
        <f t="shared" si="0"/>
        <v>9986.25</v>
      </c>
      <c r="AE21" s="268" t="s">
        <v>352</v>
      </c>
      <c r="AF21" s="262" t="s">
        <v>353</v>
      </c>
    </row>
    <row r="22" spans="1:32" ht="16.5" thickBot="1" x14ac:dyDescent="0.3">
      <c r="A22" s="655"/>
      <c r="B22" s="487" t="s">
        <v>5</v>
      </c>
      <c r="C22" s="228">
        <f t="shared" si="1"/>
        <v>798.9</v>
      </c>
      <c r="D22" s="228">
        <f t="shared" si="2"/>
        <v>1065.2</v>
      </c>
      <c r="E22" s="228">
        <f t="shared" si="3"/>
        <v>1331.5</v>
      </c>
      <c r="F22" s="228">
        <f t="shared" si="4"/>
        <v>1597.8</v>
      </c>
      <c r="G22" s="228">
        <f t="shared" si="5"/>
        <v>1864.1</v>
      </c>
      <c r="H22" s="228">
        <f t="shared" si="19"/>
        <v>2130.4</v>
      </c>
      <c r="I22" s="228">
        <f t="shared" si="6"/>
        <v>2396.7000000000003</v>
      </c>
      <c r="J22" s="126">
        <v>2663</v>
      </c>
      <c r="K22" s="228">
        <f t="shared" si="7"/>
        <v>2929.3</v>
      </c>
      <c r="L22" s="228">
        <f t="shared" si="8"/>
        <v>3195.6</v>
      </c>
      <c r="M22" s="228">
        <f t="shared" si="9"/>
        <v>3461.9</v>
      </c>
      <c r="N22" s="228">
        <f t="shared" si="10"/>
        <v>3728.2</v>
      </c>
      <c r="O22" s="228">
        <f t="shared" si="11"/>
        <v>3994.5</v>
      </c>
      <c r="P22" s="228">
        <f t="shared" si="20"/>
        <v>4260.8</v>
      </c>
      <c r="Q22" s="228">
        <f t="shared" si="21"/>
        <v>4527.0999999999995</v>
      </c>
      <c r="R22" s="228">
        <f t="shared" si="22"/>
        <v>4793.4000000000005</v>
      </c>
      <c r="S22" s="228">
        <f t="shared" si="12"/>
        <v>5059.7</v>
      </c>
      <c r="T22" s="228">
        <f t="shared" si="13"/>
        <v>5326</v>
      </c>
      <c r="U22" s="228">
        <f t="shared" si="14"/>
        <v>5592.3</v>
      </c>
      <c r="V22" s="228">
        <f t="shared" si="15"/>
        <v>5858.6</v>
      </c>
      <c r="W22" s="228">
        <f t="shared" si="16"/>
        <v>6124.9</v>
      </c>
      <c r="X22" s="228">
        <f t="shared" si="17"/>
        <v>6391.2</v>
      </c>
      <c r="Y22" s="114">
        <f t="shared" si="18"/>
        <v>6657.5</v>
      </c>
      <c r="Z22" s="284">
        <f t="shared" ref="Z22:Z77" si="23">K22*2.5</f>
        <v>7323.25</v>
      </c>
      <c r="AA22" s="284">
        <f t="shared" ref="AA22:AA77" si="24">L22*2.5</f>
        <v>7989</v>
      </c>
      <c r="AB22" s="284">
        <f t="shared" ref="AB22:AB77" si="25">M22*2.5</f>
        <v>8654.75</v>
      </c>
      <c r="AC22" s="284">
        <f t="shared" ref="AC22:AC77" si="26">N22*2.5</f>
        <v>9320.5</v>
      </c>
      <c r="AD22" s="284">
        <f t="shared" ref="AD22:AD77" si="27">O22*2.5</f>
        <v>9986.25</v>
      </c>
      <c r="AE22" s="268" t="s">
        <v>352</v>
      </c>
      <c r="AF22" s="262" t="s">
        <v>353</v>
      </c>
    </row>
    <row r="23" spans="1:32" ht="16.5" thickBot="1" x14ac:dyDescent="0.3">
      <c r="A23" s="655"/>
      <c r="B23" s="487" t="s">
        <v>147</v>
      </c>
      <c r="C23" s="228">
        <f t="shared" si="1"/>
        <v>798.9</v>
      </c>
      <c r="D23" s="228">
        <f t="shared" si="2"/>
        <v>1065.2</v>
      </c>
      <c r="E23" s="228">
        <f t="shared" si="3"/>
        <v>1331.5</v>
      </c>
      <c r="F23" s="228">
        <f t="shared" si="4"/>
        <v>1597.8</v>
      </c>
      <c r="G23" s="228">
        <f t="shared" si="5"/>
        <v>1864.1</v>
      </c>
      <c r="H23" s="228">
        <f t="shared" si="19"/>
        <v>2130.4</v>
      </c>
      <c r="I23" s="228">
        <f t="shared" si="6"/>
        <v>2396.7000000000003</v>
      </c>
      <c r="J23" s="126">
        <v>2663</v>
      </c>
      <c r="K23" s="228">
        <f t="shared" si="7"/>
        <v>2929.3</v>
      </c>
      <c r="L23" s="228">
        <f t="shared" si="8"/>
        <v>3195.6</v>
      </c>
      <c r="M23" s="228">
        <f t="shared" si="9"/>
        <v>3461.9</v>
      </c>
      <c r="N23" s="228">
        <f t="shared" si="10"/>
        <v>3728.2</v>
      </c>
      <c r="O23" s="228">
        <f t="shared" si="11"/>
        <v>3994.5</v>
      </c>
      <c r="P23" s="228">
        <f t="shared" si="20"/>
        <v>4260.8</v>
      </c>
      <c r="Q23" s="228">
        <f t="shared" si="21"/>
        <v>4527.0999999999995</v>
      </c>
      <c r="R23" s="228">
        <f t="shared" si="22"/>
        <v>4793.4000000000005</v>
      </c>
      <c r="S23" s="228">
        <f t="shared" si="12"/>
        <v>5059.7</v>
      </c>
      <c r="T23" s="228">
        <f t="shared" si="13"/>
        <v>5326</v>
      </c>
      <c r="U23" s="228">
        <f t="shared" si="14"/>
        <v>5592.3</v>
      </c>
      <c r="V23" s="228">
        <f t="shared" si="15"/>
        <v>5858.6</v>
      </c>
      <c r="W23" s="228">
        <f t="shared" si="16"/>
        <v>6124.9</v>
      </c>
      <c r="X23" s="228">
        <f t="shared" si="17"/>
        <v>6391.2</v>
      </c>
      <c r="Y23" s="114">
        <f t="shared" si="18"/>
        <v>6657.5</v>
      </c>
      <c r="Z23" s="284">
        <f t="shared" si="23"/>
        <v>7323.25</v>
      </c>
      <c r="AA23" s="284">
        <f t="shared" si="24"/>
        <v>7989</v>
      </c>
      <c r="AB23" s="284">
        <f t="shared" si="25"/>
        <v>8654.75</v>
      </c>
      <c r="AC23" s="284">
        <f t="shared" si="26"/>
        <v>9320.5</v>
      </c>
      <c r="AD23" s="284">
        <f t="shared" si="27"/>
        <v>9986.25</v>
      </c>
      <c r="AE23" s="268" t="s">
        <v>361</v>
      </c>
      <c r="AF23" s="262" t="s">
        <v>362</v>
      </c>
    </row>
    <row r="24" spans="1:32" ht="16.5" thickBot="1" x14ac:dyDescent="0.3">
      <c r="A24" s="655"/>
      <c r="B24" s="487" t="s">
        <v>335</v>
      </c>
      <c r="C24" s="228">
        <f t="shared" si="1"/>
        <v>798.9</v>
      </c>
      <c r="D24" s="228">
        <f t="shared" si="2"/>
        <v>1065.2</v>
      </c>
      <c r="E24" s="228">
        <f t="shared" si="3"/>
        <v>1331.5</v>
      </c>
      <c r="F24" s="228">
        <f t="shared" si="4"/>
        <v>1597.8</v>
      </c>
      <c r="G24" s="228">
        <f t="shared" si="5"/>
        <v>1864.1</v>
      </c>
      <c r="H24" s="228">
        <f t="shared" si="19"/>
        <v>2130.4</v>
      </c>
      <c r="I24" s="228">
        <f t="shared" si="6"/>
        <v>2396.7000000000003</v>
      </c>
      <c r="J24" s="126">
        <v>2663</v>
      </c>
      <c r="K24" s="228">
        <f t="shared" si="7"/>
        <v>2929.3</v>
      </c>
      <c r="L24" s="228">
        <f t="shared" si="8"/>
        <v>3195.6</v>
      </c>
      <c r="M24" s="228">
        <f t="shared" si="9"/>
        <v>3461.9</v>
      </c>
      <c r="N24" s="228">
        <f t="shared" si="10"/>
        <v>3728.2</v>
      </c>
      <c r="O24" s="228">
        <f t="shared" si="11"/>
        <v>3994.5</v>
      </c>
      <c r="P24" s="228">
        <f t="shared" si="20"/>
        <v>4260.8</v>
      </c>
      <c r="Q24" s="228">
        <f t="shared" si="21"/>
        <v>4527.0999999999995</v>
      </c>
      <c r="R24" s="228">
        <f t="shared" si="22"/>
        <v>4793.4000000000005</v>
      </c>
      <c r="S24" s="228">
        <f t="shared" si="12"/>
        <v>5059.7</v>
      </c>
      <c r="T24" s="228">
        <f t="shared" si="13"/>
        <v>5326</v>
      </c>
      <c r="U24" s="228">
        <f t="shared" si="14"/>
        <v>5592.3</v>
      </c>
      <c r="V24" s="228">
        <f t="shared" si="15"/>
        <v>5858.6</v>
      </c>
      <c r="W24" s="228">
        <f t="shared" si="16"/>
        <v>6124.9</v>
      </c>
      <c r="X24" s="228">
        <f t="shared" si="17"/>
        <v>6391.2</v>
      </c>
      <c r="Y24" s="114">
        <f t="shared" si="18"/>
        <v>6657.5</v>
      </c>
      <c r="Z24" s="284">
        <f t="shared" si="23"/>
        <v>7323.25</v>
      </c>
      <c r="AA24" s="284">
        <f t="shared" si="24"/>
        <v>7989</v>
      </c>
      <c r="AB24" s="284">
        <f t="shared" si="25"/>
        <v>8654.75</v>
      </c>
      <c r="AC24" s="284">
        <f t="shared" si="26"/>
        <v>9320.5</v>
      </c>
      <c r="AD24" s="284">
        <f t="shared" si="27"/>
        <v>9986.25</v>
      </c>
      <c r="AE24" s="268" t="s">
        <v>352</v>
      </c>
      <c r="AF24" s="262" t="s">
        <v>353</v>
      </c>
    </row>
    <row r="25" spans="1:32" ht="16.5" thickBot="1" x14ac:dyDescent="0.3">
      <c r="A25" s="655"/>
      <c r="B25" s="487" t="s">
        <v>336</v>
      </c>
      <c r="C25" s="228">
        <f t="shared" si="1"/>
        <v>798.9</v>
      </c>
      <c r="D25" s="228">
        <f t="shared" si="2"/>
        <v>1065.2</v>
      </c>
      <c r="E25" s="228">
        <f t="shared" si="3"/>
        <v>1331.5</v>
      </c>
      <c r="F25" s="228">
        <f t="shared" si="4"/>
        <v>1597.8</v>
      </c>
      <c r="G25" s="228">
        <f t="shared" si="5"/>
        <v>1864.1</v>
      </c>
      <c r="H25" s="228">
        <f t="shared" si="19"/>
        <v>2130.4</v>
      </c>
      <c r="I25" s="228">
        <f t="shared" si="6"/>
        <v>2396.7000000000003</v>
      </c>
      <c r="J25" s="126">
        <v>2663</v>
      </c>
      <c r="K25" s="228">
        <f t="shared" si="7"/>
        <v>2929.3</v>
      </c>
      <c r="L25" s="228">
        <f t="shared" si="8"/>
        <v>3195.6</v>
      </c>
      <c r="M25" s="228">
        <f t="shared" si="9"/>
        <v>3461.9</v>
      </c>
      <c r="N25" s="228">
        <f t="shared" si="10"/>
        <v>3728.2</v>
      </c>
      <c r="O25" s="228">
        <f t="shared" si="11"/>
        <v>3994.5</v>
      </c>
      <c r="P25" s="228">
        <f t="shared" si="20"/>
        <v>4260.8</v>
      </c>
      <c r="Q25" s="228">
        <f t="shared" si="21"/>
        <v>4527.0999999999995</v>
      </c>
      <c r="R25" s="228">
        <f t="shared" si="22"/>
        <v>4793.4000000000005</v>
      </c>
      <c r="S25" s="228">
        <f t="shared" si="12"/>
        <v>5059.7</v>
      </c>
      <c r="T25" s="228">
        <f t="shared" si="13"/>
        <v>5326</v>
      </c>
      <c r="U25" s="228">
        <f t="shared" si="14"/>
        <v>5592.3</v>
      </c>
      <c r="V25" s="228">
        <f t="shared" si="15"/>
        <v>5858.6</v>
      </c>
      <c r="W25" s="228">
        <f t="shared" si="16"/>
        <v>6124.9</v>
      </c>
      <c r="X25" s="228">
        <f t="shared" si="17"/>
        <v>6391.2</v>
      </c>
      <c r="Y25" s="114">
        <f>J25*2.5</f>
        <v>6657.5</v>
      </c>
      <c r="Z25" s="284">
        <f t="shared" si="23"/>
        <v>7323.25</v>
      </c>
      <c r="AA25" s="284">
        <f t="shared" si="24"/>
        <v>7989</v>
      </c>
      <c r="AB25" s="284">
        <f t="shared" si="25"/>
        <v>8654.75</v>
      </c>
      <c r="AC25" s="284">
        <f t="shared" si="26"/>
        <v>9320.5</v>
      </c>
      <c r="AD25" s="284">
        <f t="shared" si="27"/>
        <v>9986.25</v>
      </c>
      <c r="AE25" s="268" t="s">
        <v>352</v>
      </c>
      <c r="AF25" s="262" t="s">
        <v>353</v>
      </c>
    </row>
    <row r="26" spans="1:32" ht="16.5" thickBot="1" x14ac:dyDescent="0.3">
      <c r="A26" s="655"/>
      <c r="B26" s="487" t="s">
        <v>150</v>
      </c>
      <c r="C26" s="228">
        <f t="shared" si="1"/>
        <v>798.9</v>
      </c>
      <c r="D26" s="228">
        <f t="shared" si="2"/>
        <v>1065.2</v>
      </c>
      <c r="E26" s="228">
        <f>J26*0.5</f>
        <v>1331.5</v>
      </c>
      <c r="F26" s="228">
        <f t="shared" si="4"/>
        <v>1597.8</v>
      </c>
      <c r="G26" s="228">
        <f t="shared" si="5"/>
        <v>1864.1</v>
      </c>
      <c r="H26" s="228">
        <f t="shared" si="19"/>
        <v>2130.4</v>
      </c>
      <c r="I26" s="228">
        <f t="shared" si="6"/>
        <v>2396.7000000000003</v>
      </c>
      <c r="J26" s="126">
        <v>2663</v>
      </c>
      <c r="K26" s="228">
        <f t="shared" si="7"/>
        <v>2929.3</v>
      </c>
      <c r="L26" s="228">
        <f t="shared" si="8"/>
        <v>3195.6</v>
      </c>
      <c r="M26" s="228">
        <f t="shared" si="9"/>
        <v>3461.9</v>
      </c>
      <c r="N26" s="228">
        <f t="shared" si="10"/>
        <v>3728.2</v>
      </c>
      <c r="O26" s="228">
        <f t="shared" si="11"/>
        <v>3994.5</v>
      </c>
      <c r="P26" s="228">
        <f t="shared" si="20"/>
        <v>4260.8</v>
      </c>
      <c r="Q26" s="228">
        <f t="shared" si="21"/>
        <v>4527.0999999999995</v>
      </c>
      <c r="R26" s="228">
        <f t="shared" si="22"/>
        <v>4793.4000000000005</v>
      </c>
      <c r="S26" s="228">
        <f t="shared" si="12"/>
        <v>5059.7</v>
      </c>
      <c r="T26" s="228">
        <f t="shared" si="13"/>
        <v>5326</v>
      </c>
      <c r="U26" s="228">
        <f t="shared" si="14"/>
        <v>5592.3</v>
      </c>
      <c r="V26" s="228">
        <f t="shared" si="15"/>
        <v>5858.6</v>
      </c>
      <c r="W26" s="228">
        <f t="shared" si="16"/>
        <v>6124.9</v>
      </c>
      <c r="X26" s="228">
        <f t="shared" si="17"/>
        <v>6391.2</v>
      </c>
      <c r="Y26" s="114">
        <f t="shared" si="18"/>
        <v>6657.5</v>
      </c>
      <c r="Z26" s="284">
        <f t="shared" si="23"/>
        <v>7323.25</v>
      </c>
      <c r="AA26" s="284">
        <f t="shared" si="24"/>
        <v>7989</v>
      </c>
      <c r="AB26" s="284">
        <f t="shared" si="25"/>
        <v>8654.75</v>
      </c>
      <c r="AC26" s="284">
        <f t="shared" si="26"/>
        <v>9320.5</v>
      </c>
      <c r="AD26" s="284">
        <f t="shared" si="27"/>
        <v>9986.25</v>
      </c>
      <c r="AE26" s="268" t="s">
        <v>352</v>
      </c>
      <c r="AF26" s="262" t="s">
        <v>353</v>
      </c>
    </row>
    <row r="27" spans="1:32" ht="16.5" thickBot="1" x14ac:dyDescent="0.3">
      <c r="A27" s="655"/>
      <c r="B27" s="487" t="s">
        <v>151</v>
      </c>
      <c r="C27" s="228">
        <f t="shared" si="1"/>
        <v>798.9</v>
      </c>
      <c r="D27" s="228">
        <f t="shared" si="2"/>
        <v>1065.2</v>
      </c>
      <c r="E27" s="228">
        <f>J27*0.5</f>
        <v>1331.5</v>
      </c>
      <c r="F27" s="228">
        <f t="shared" si="4"/>
        <v>1597.8</v>
      </c>
      <c r="G27" s="228">
        <f t="shared" si="5"/>
        <v>1864.1</v>
      </c>
      <c r="H27" s="228">
        <f t="shared" si="19"/>
        <v>2130.4</v>
      </c>
      <c r="I27" s="228">
        <f t="shared" si="6"/>
        <v>2396.7000000000003</v>
      </c>
      <c r="J27" s="126">
        <v>2663</v>
      </c>
      <c r="K27" s="228">
        <f t="shared" si="7"/>
        <v>2929.3</v>
      </c>
      <c r="L27" s="228">
        <f t="shared" si="8"/>
        <v>3195.6</v>
      </c>
      <c r="M27" s="228">
        <f t="shared" si="9"/>
        <v>3461.9</v>
      </c>
      <c r="N27" s="228">
        <f t="shared" si="10"/>
        <v>3728.2</v>
      </c>
      <c r="O27" s="228">
        <f t="shared" si="11"/>
        <v>3994.5</v>
      </c>
      <c r="P27" s="228">
        <f t="shared" si="20"/>
        <v>4260.8</v>
      </c>
      <c r="Q27" s="228">
        <f t="shared" si="21"/>
        <v>4527.0999999999995</v>
      </c>
      <c r="R27" s="228">
        <f t="shared" si="22"/>
        <v>4793.4000000000005</v>
      </c>
      <c r="S27" s="228">
        <f t="shared" si="12"/>
        <v>5059.7</v>
      </c>
      <c r="T27" s="228">
        <f t="shared" si="13"/>
        <v>5326</v>
      </c>
      <c r="U27" s="228">
        <f t="shared" si="14"/>
        <v>5592.3</v>
      </c>
      <c r="V27" s="228">
        <f t="shared" si="15"/>
        <v>5858.6</v>
      </c>
      <c r="W27" s="228">
        <f t="shared" si="16"/>
        <v>6124.9</v>
      </c>
      <c r="X27" s="228">
        <f t="shared" si="17"/>
        <v>6391.2</v>
      </c>
      <c r="Y27" s="114">
        <f t="shared" si="18"/>
        <v>6657.5</v>
      </c>
      <c r="Z27" s="284">
        <f t="shared" si="23"/>
        <v>7323.25</v>
      </c>
      <c r="AA27" s="284">
        <f t="shared" si="24"/>
        <v>7989</v>
      </c>
      <c r="AB27" s="284">
        <f t="shared" si="25"/>
        <v>8654.75</v>
      </c>
      <c r="AC27" s="284">
        <f t="shared" si="26"/>
        <v>9320.5</v>
      </c>
      <c r="AD27" s="284">
        <f t="shared" si="27"/>
        <v>9986.25</v>
      </c>
      <c r="AE27" s="268" t="s">
        <v>352</v>
      </c>
      <c r="AF27" s="262" t="s">
        <v>353</v>
      </c>
    </row>
    <row r="28" spans="1:32" ht="16.5" thickBot="1" x14ac:dyDescent="0.3">
      <c r="A28" s="655"/>
      <c r="B28" s="488" t="s">
        <v>294</v>
      </c>
      <c r="C28" s="228">
        <f t="shared" si="1"/>
        <v>798.9</v>
      </c>
      <c r="D28" s="228">
        <f t="shared" si="2"/>
        <v>1065.2</v>
      </c>
      <c r="E28" s="228">
        <f t="shared" si="3"/>
        <v>1331.5</v>
      </c>
      <c r="F28" s="228">
        <f t="shared" si="4"/>
        <v>1597.8</v>
      </c>
      <c r="G28" s="228">
        <f t="shared" si="5"/>
        <v>1864.1</v>
      </c>
      <c r="H28" s="228">
        <f t="shared" si="19"/>
        <v>2130.4</v>
      </c>
      <c r="I28" s="228">
        <f t="shared" si="6"/>
        <v>2396.7000000000003</v>
      </c>
      <c r="J28" s="126">
        <v>2663</v>
      </c>
      <c r="K28" s="228">
        <f t="shared" si="7"/>
        <v>2929.3</v>
      </c>
      <c r="L28" s="228">
        <f t="shared" si="8"/>
        <v>3195.6</v>
      </c>
      <c r="M28" s="228">
        <f t="shared" si="9"/>
        <v>3461.9</v>
      </c>
      <c r="N28" s="228">
        <f t="shared" si="10"/>
        <v>3728.2</v>
      </c>
      <c r="O28" s="228">
        <f t="shared" si="11"/>
        <v>3994.5</v>
      </c>
      <c r="P28" s="228">
        <f t="shared" si="20"/>
        <v>4260.8</v>
      </c>
      <c r="Q28" s="228">
        <f t="shared" si="21"/>
        <v>4527.0999999999995</v>
      </c>
      <c r="R28" s="228">
        <f t="shared" si="22"/>
        <v>4793.4000000000005</v>
      </c>
      <c r="S28" s="228">
        <f t="shared" si="12"/>
        <v>5059.7</v>
      </c>
      <c r="T28" s="228">
        <f t="shared" si="13"/>
        <v>5326</v>
      </c>
      <c r="U28" s="228">
        <f t="shared" si="14"/>
        <v>5592.3</v>
      </c>
      <c r="V28" s="228">
        <f t="shared" si="15"/>
        <v>5858.6</v>
      </c>
      <c r="W28" s="228">
        <f t="shared" si="16"/>
        <v>6124.9</v>
      </c>
      <c r="X28" s="228">
        <f t="shared" si="17"/>
        <v>6391.2</v>
      </c>
      <c r="Y28" s="114">
        <f t="shared" si="18"/>
        <v>6657.5</v>
      </c>
      <c r="Z28" s="284">
        <f t="shared" si="23"/>
        <v>7323.25</v>
      </c>
      <c r="AA28" s="284">
        <f t="shared" si="24"/>
        <v>7989</v>
      </c>
      <c r="AB28" s="284">
        <f t="shared" si="25"/>
        <v>8654.75</v>
      </c>
      <c r="AC28" s="284">
        <f t="shared" si="26"/>
        <v>9320.5</v>
      </c>
      <c r="AD28" s="284">
        <f t="shared" si="27"/>
        <v>9986.25</v>
      </c>
      <c r="AE28" s="268" t="s">
        <v>352</v>
      </c>
      <c r="AF28" s="262" t="s">
        <v>353</v>
      </c>
    </row>
    <row r="29" spans="1:32" ht="15" customHeight="1" thickBot="1" x14ac:dyDescent="0.3">
      <c r="A29" s="655"/>
      <c r="B29" s="638" t="s">
        <v>299</v>
      </c>
      <c r="C29" s="228">
        <f t="shared" si="1"/>
        <v>798.9</v>
      </c>
      <c r="D29" s="228">
        <f t="shared" si="2"/>
        <v>1065.2</v>
      </c>
      <c r="E29" s="228">
        <f t="shared" si="3"/>
        <v>1331.5</v>
      </c>
      <c r="F29" s="228">
        <f t="shared" si="4"/>
        <v>1597.8</v>
      </c>
      <c r="G29" s="228">
        <f t="shared" si="5"/>
        <v>1864.1</v>
      </c>
      <c r="H29" s="228">
        <f t="shared" si="19"/>
        <v>2130.4</v>
      </c>
      <c r="I29" s="228">
        <f t="shared" si="6"/>
        <v>2396.7000000000003</v>
      </c>
      <c r="J29" s="126">
        <v>2663</v>
      </c>
      <c r="K29" s="228">
        <f t="shared" si="7"/>
        <v>2929.3</v>
      </c>
      <c r="L29" s="228">
        <f t="shared" si="8"/>
        <v>3195.6</v>
      </c>
      <c r="M29" s="228">
        <f t="shared" si="9"/>
        <v>3461.9</v>
      </c>
      <c r="N29" s="228">
        <f t="shared" si="10"/>
        <v>3728.2</v>
      </c>
      <c r="O29" s="228">
        <f t="shared" si="11"/>
        <v>3994.5</v>
      </c>
      <c r="P29" s="228">
        <f t="shared" si="20"/>
        <v>4260.8</v>
      </c>
      <c r="Q29" s="228">
        <f t="shared" si="21"/>
        <v>4527.0999999999995</v>
      </c>
      <c r="R29" s="228">
        <f t="shared" si="22"/>
        <v>4793.4000000000005</v>
      </c>
      <c r="S29" s="228">
        <f t="shared" si="12"/>
        <v>5059.7</v>
      </c>
      <c r="T29" s="228">
        <f t="shared" si="13"/>
        <v>5326</v>
      </c>
      <c r="U29" s="228">
        <f t="shared" si="14"/>
        <v>5592.3</v>
      </c>
      <c r="V29" s="228">
        <f t="shared" si="15"/>
        <v>5858.6</v>
      </c>
      <c r="W29" s="228">
        <f t="shared" si="16"/>
        <v>6124.9</v>
      </c>
      <c r="X29" s="228">
        <f t="shared" si="17"/>
        <v>6391.2</v>
      </c>
      <c r="Y29" s="114">
        <f t="shared" si="18"/>
        <v>6657.5</v>
      </c>
      <c r="Z29" s="284">
        <f t="shared" si="23"/>
        <v>7323.25</v>
      </c>
      <c r="AA29" s="284">
        <f t="shared" si="24"/>
        <v>7989</v>
      </c>
      <c r="AB29" s="284">
        <f t="shared" si="25"/>
        <v>8654.75</v>
      </c>
      <c r="AC29" s="284">
        <f t="shared" si="26"/>
        <v>9320.5</v>
      </c>
      <c r="AD29" s="284">
        <f t="shared" si="27"/>
        <v>9986.25</v>
      </c>
      <c r="AE29" s="589" t="s">
        <v>352</v>
      </c>
      <c r="AF29" s="590" t="s">
        <v>353</v>
      </c>
    </row>
    <row r="30" spans="1:32" ht="15" customHeight="1" x14ac:dyDescent="0.25">
      <c r="A30" s="655"/>
      <c r="B30" s="639"/>
      <c r="C30" s="228">
        <f t="shared" si="1"/>
        <v>798.9</v>
      </c>
      <c r="D30" s="228">
        <f t="shared" si="2"/>
        <v>1065.2</v>
      </c>
      <c r="E30" s="228">
        <f t="shared" si="3"/>
        <v>1331.5</v>
      </c>
      <c r="F30" s="228">
        <f t="shared" si="4"/>
        <v>1597.8</v>
      </c>
      <c r="G30" s="228">
        <f t="shared" si="5"/>
        <v>1864.1</v>
      </c>
      <c r="H30" s="228">
        <f t="shared" si="19"/>
        <v>2130.4</v>
      </c>
      <c r="I30" s="228">
        <f t="shared" si="6"/>
        <v>2396.7000000000003</v>
      </c>
      <c r="J30" s="126">
        <v>2663</v>
      </c>
      <c r="K30" s="228">
        <f t="shared" si="7"/>
        <v>2929.3</v>
      </c>
      <c r="L30" s="228">
        <f t="shared" si="8"/>
        <v>3195.6</v>
      </c>
      <c r="M30" s="228">
        <f t="shared" si="9"/>
        <v>3461.9</v>
      </c>
      <c r="N30" s="228">
        <f t="shared" si="10"/>
        <v>3728.2</v>
      </c>
      <c r="O30" s="228">
        <f t="shared" si="11"/>
        <v>3994.5</v>
      </c>
      <c r="P30" s="228">
        <f t="shared" si="20"/>
        <v>4260.8</v>
      </c>
      <c r="Q30" s="228">
        <f t="shared" si="21"/>
        <v>4527.0999999999995</v>
      </c>
      <c r="R30" s="228">
        <f t="shared" si="22"/>
        <v>4793.4000000000005</v>
      </c>
      <c r="S30" s="228">
        <f t="shared" si="12"/>
        <v>5059.7</v>
      </c>
      <c r="T30" s="228">
        <f t="shared" si="13"/>
        <v>5326</v>
      </c>
      <c r="U30" s="228">
        <f t="shared" si="14"/>
        <v>5592.3</v>
      </c>
      <c r="V30" s="228">
        <f t="shared" si="15"/>
        <v>5858.6</v>
      </c>
      <c r="W30" s="228">
        <f t="shared" si="16"/>
        <v>6124.9</v>
      </c>
      <c r="X30" s="228">
        <f t="shared" si="17"/>
        <v>6391.2</v>
      </c>
      <c r="Y30" s="114">
        <f t="shared" si="18"/>
        <v>6657.5</v>
      </c>
      <c r="Z30" s="284">
        <f t="shared" si="23"/>
        <v>7323.25</v>
      </c>
      <c r="AA30" s="284">
        <f t="shared" si="24"/>
        <v>7989</v>
      </c>
      <c r="AB30" s="284">
        <f t="shared" si="25"/>
        <v>8654.75</v>
      </c>
      <c r="AC30" s="284">
        <f t="shared" si="26"/>
        <v>9320.5</v>
      </c>
      <c r="AD30" s="284">
        <f t="shared" si="27"/>
        <v>9986.25</v>
      </c>
      <c r="AE30" s="562"/>
      <c r="AF30" s="564"/>
    </row>
    <row r="31" spans="1:32" ht="31.5" x14ac:dyDescent="0.25">
      <c r="A31" s="655"/>
      <c r="B31" s="486" t="s">
        <v>337</v>
      </c>
      <c r="C31" s="228">
        <f t="shared" si="1"/>
        <v>639</v>
      </c>
      <c r="D31" s="228">
        <f t="shared" si="2"/>
        <v>852</v>
      </c>
      <c r="E31" s="228">
        <f t="shared" si="3"/>
        <v>1065</v>
      </c>
      <c r="F31" s="228">
        <f t="shared" si="4"/>
        <v>1278</v>
      </c>
      <c r="G31" s="228">
        <f t="shared" si="5"/>
        <v>1491</v>
      </c>
      <c r="H31" s="228">
        <f t="shared" si="19"/>
        <v>1704</v>
      </c>
      <c r="I31" s="228">
        <f t="shared" si="6"/>
        <v>1917</v>
      </c>
      <c r="J31" s="371">
        <v>2130</v>
      </c>
      <c r="K31" s="228">
        <f t="shared" si="7"/>
        <v>2343</v>
      </c>
      <c r="L31" s="228">
        <f t="shared" si="8"/>
        <v>2556</v>
      </c>
      <c r="M31" s="228">
        <f t="shared" si="9"/>
        <v>2769</v>
      </c>
      <c r="N31" s="228">
        <f t="shared" si="10"/>
        <v>2982</v>
      </c>
      <c r="O31" s="228">
        <f t="shared" si="11"/>
        <v>3195</v>
      </c>
      <c r="P31" s="228">
        <f t="shared" si="20"/>
        <v>3408</v>
      </c>
      <c r="Q31" s="228">
        <f t="shared" si="21"/>
        <v>3621</v>
      </c>
      <c r="R31" s="228">
        <f t="shared" si="22"/>
        <v>3834</v>
      </c>
      <c r="S31" s="228">
        <f t="shared" si="12"/>
        <v>4047</v>
      </c>
      <c r="T31" s="228">
        <f t="shared" si="13"/>
        <v>4260</v>
      </c>
      <c r="U31" s="228">
        <f t="shared" si="14"/>
        <v>4473</v>
      </c>
      <c r="V31" s="228">
        <f t="shared" si="15"/>
        <v>4686</v>
      </c>
      <c r="W31" s="228">
        <f t="shared" si="16"/>
        <v>4899</v>
      </c>
      <c r="X31" s="228">
        <f t="shared" si="17"/>
        <v>5112</v>
      </c>
      <c r="Y31" s="114">
        <f t="shared" si="18"/>
        <v>5325</v>
      </c>
      <c r="Z31" s="284">
        <f t="shared" si="23"/>
        <v>5857.5</v>
      </c>
      <c r="AA31" s="284">
        <f t="shared" si="24"/>
        <v>6390</v>
      </c>
      <c r="AB31" s="284">
        <f t="shared" si="25"/>
        <v>6922.5</v>
      </c>
      <c r="AC31" s="284">
        <f t="shared" si="26"/>
        <v>7455</v>
      </c>
      <c r="AD31" s="284">
        <f t="shared" si="27"/>
        <v>7987.5</v>
      </c>
      <c r="AE31" s="268" t="s">
        <v>298</v>
      </c>
      <c r="AF31" s="262" t="s">
        <v>356</v>
      </c>
    </row>
    <row r="32" spans="1:32" ht="32.25" thickBot="1" x14ac:dyDescent="0.3">
      <c r="A32" s="656"/>
      <c r="B32" s="489" t="s">
        <v>338</v>
      </c>
      <c r="C32" s="133">
        <f t="shared" si="1"/>
        <v>639</v>
      </c>
      <c r="D32" s="133">
        <f t="shared" si="2"/>
        <v>852</v>
      </c>
      <c r="E32" s="133">
        <f t="shared" si="3"/>
        <v>1065</v>
      </c>
      <c r="F32" s="133">
        <f t="shared" si="4"/>
        <v>1278</v>
      </c>
      <c r="G32" s="133">
        <f t="shared" si="5"/>
        <v>1491</v>
      </c>
      <c r="H32" s="133">
        <f t="shared" si="19"/>
        <v>1704</v>
      </c>
      <c r="I32" s="133">
        <f t="shared" si="6"/>
        <v>1917</v>
      </c>
      <c r="J32" s="372">
        <v>2130</v>
      </c>
      <c r="K32" s="133">
        <f t="shared" si="7"/>
        <v>2343</v>
      </c>
      <c r="L32" s="133">
        <f t="shared" si="8"/>
        <v>2556</v>
      </c>
      <c r="M32" s="133">
        <f t="shared" si="9"/>
        <v>2769</v>
      </c>
      <c r="N32" s="133">
        <f t="shared" si="10"/>
        <v>2982</v>
      </c>
      <c r="O32" s="133">
        <f t="shared" si="11"/>
        <v>3195</v>
      </c>
      <c r="P32" s="133">
        <f t="shared" si="20"/>
        <v>3408</v>
      </c>
      <c r="Q32" s="133">
        <f t="shared" si="21"/>
        <v>3621</v>
      </c>
      <c r="R32" s="133">
        <f t="shared" si="22"/>
        <v>3834</v>
      </c>
      <c r="S32" s="133">
        <f t="shared" si="12"/>
        <v>4047</v>
      </c>
      <c r="T32" s="133">
        <f t="shared" si="13"/>
        <v>4260</v>
      </c>
      <c r="U32" s="133">
        <f t="shared" si="14"/>
        <v>4473</v>
      </c>
      <c r="V32" s="133">
        <f t="shared" si="15"/>
        <v>4686</v>
      </c>
      <c r="W32" s="133">
        <f t="shared" si="16"/>
        <v>4899</v>
      </c>
      <c r="X32" s="133">
        <f t="shared" si="17"/>
        <v>5112</v>
      </c>
      <c r="Y32" s="134">
        <f t="shared" si="18"/>
        <v>5325</v>
      </c>
      <c r="Z32" s="134">
        <f t="shared" si="23"/>
        <v>5857.5</v>
      </c>
      <c r="AA32" s="134">
        <f t="shared" si="24"/>
        <v>6390</v>
      </c>
      <c r="AB32" s="134">
        <f t="shared" si="25"/>
        <v>6922.5</v>
      </c>
      <c r="AC32" s="134">
        <f t="shared" si="26"/>
        <v>7455</v>
      </c>
      <c r="AD32" s="134">
        <f t="shared" si="27"/>
        <v>7987.5</v>
      </c>
      <c r="AE32" s="269" t="s">
        <v>298</v>
      </c>
      <c r="AF32" s="263" t="s">
        <v>353</v>
      </c>
    </row>
    <row r="33" spans="1:32" ht="16.5" thickBot="1" x14ac:dyDescent="0.3">
      <c r="A33" s="654">
        <v>3</v>
      </c>
      <c r="B33" s="491" t="s">
        <v>6</v>
      </c>
      <c r="C33" s="126">
        <f t="shared" si="1"/>
        <v>866.69999999999993</v>
      </c>
      <c r="D33" s="126">
        <f t="shared" si="2"/>
        <v>1155.6000000000001</v>
      </c>
      <c r="E33" s="126">
        <f t="shared" si="3"/>
        <v>1444.5</v>
      </c>
      <c r="F33" s="126">
        <f t="shared" si="4"/>
        <v>1733.3999999999999</v>
      </c>
      <c r="G33" s="126">
        <f t="shared" si="5"/>
        <v>2022.3</v>
      </c>
      <c r="H33" s="126">
        <f t="shared" si="19"/>
        <v>2311.2000000000003</v>
      </c>
      <c r="I33" s="126">
        <f t="shared" si="6"/>
        <v>2600.1</v>
      </c>
      <c r="J33" s="126">
        <v>2889</v>
      </c>
      <c r="K33" s="126">
        <f t="shared" si="7"/>
        <v>3177.9</v>
      </c>
      <c r="L33" s="126">
        <f t="shared" si="8"/>
        <v>3466.7999999999997</v>
      </c>
      <c r="M33" s="126">
        <f t="shared" si="9"/>
        <v>3755.7000000000003</v>
      </c>
      <c r="N33" s="126">
        <f t="shared" si="10"/>
        <v>4044.6</v>
      </c>
      <c r="O33" s="126">
        <f t="shared" si="11"/>
        <v>4333.5</v>
      </c>
      <c r="P33" s="126">
        <f t="shared" si="20"/>
        <v>4622.4000000000005</v>
      </c>
      <c r="Q33" s="126">
        <f t="shared" si="21"/>
        <v>4911.3</v>
      </c>
      <c r="R33" s="126">
        <f t="shared" si="22"/>
        <v>5200.2</v>
      </c>
      <c r="S33" s="126">
        <f t="shared" si="12"/>
        <v>5489.0999999999995</v>
      </c>
      <c r="T33" s="126">
        <f t="shared" si="13"/>
        <v>5778</v>
      </c>
      <c r="U33" s="126">
        <f t="shared" si="14"/>
        <v>6066.9000000000005</v>
      </c>
      <c r="V33" s="126">
        <f t="shared" si="15"/>
        <v>6355.8</v>
      </c>
      <c r="W33" s="126">
        <f t="shared" si="16"/>
        <v>6644.7</v>
      </c>
      <c r="X33" s="126">
        <f t="shared" si="17"/>
        <v>6933.5999999999995</v>
      </c>
      <c r="Y33" s="127">
        <f t="shared" si="18"/>
        <v>7222.5</v>
      </c>
      <c r="Z33" s="127">
        <f t="shared" si="23"/>
        <v>7944.75</v>
      </c>
      <c r="AA33" s="127">
        <f t="shared" si="24"/>
        <v>8667</v>
      </c>
      <c r="AB33" s="127">
        <f t="shared" si="25"/>
        <v>9389.25</v>
      </c>
      <c r="AC33" s="127">
        <f t="shared" si="26"/>
        <v>10111.5</v>
      </c>
      <c r="AD33" s="127">
        <f t="shared" si="27"/>
        <v>10833.75</v>
      </c>
      <c r="AE33" s="267" t="s">
        <v>352</v>
      </c>
      <c r="AF33" s="261" t="s">
        <v>353</v>
      </c>
    </row>
    <row r="34" spans="1:32" ht="32.25" thickBot="1" x14ac:dyDescent="0.3">
      <c r="A34" s="655"/>
      <c r="B34" s="487" t="s">
        <v>300</v>
      </c>
      <c r="C34" s="228">
        <f t="shared" si="1"/>
        <v>866.69999999999993</v>
      </c>
      <c r="D34" s="228">
        <f t="shared" si="2"/>
        <v>1155.6000000000001</v>
      </c>
      <c r="E34" s="228">
        <f t="shared" si="3"/>
        <v>1444.5</v>
      </c>
      <c r="F34" s="228">
        <f t="shared" si="4"/>
        <v>1733.3999999999999</v>
      </c>
      <c r="G34" s="228">
        <f t="shared" si="5"/>
        <v>2022.3</v>
      </c>
      <c r="H34" s="228">
        <f t="shared" si="19"/>
        <v>2311.2000000000003</v>
      </c>
      <c r="I34" s="228">
        <f t="shared" si="6"/>
        <v>2600.1</v>
      </c>
      <c r="J34" s="126">
        <v>2889</v>
      </c>
      <c r="K34" s="228">
        <f t="shared" si="7"/>
        <v>3177.9</v>
      </c>
      <c r="L34" s="228">
        <f t="shared" si="8"/>
        <v>3466.7999999999997</v>
      </c>
      <c r="M34" s="228">
        <f t="shared" si="9"/>
        <v>3755.7000000000003</v>
      </c>
      <c r="N34" s="228">
        <f t="shared" si="10"/>
        <v>4044.6</v>
      </c>
      <c r="O34" s="228">
        <f t="shared" si="11"/>
        <v>4333.5</v>
      </c>
      <c r="P34" s="228">
        <f t="shared" si="20"/>
        <v>4622.4000000000005</v>
      </c>
      <c r="Q34" s="228">
        <f t="shared" si="21"/>
        <v>4911.3</v>
      </c>
      <c r="R34" s="228">
        <f t="shared" si="22"/>
        <v>5200.2</v>
      </c>
      <c r="S34" s="228">
        <f t="shared" si="12"/>
        <v>5489.0999999999995</v>
      </c>
      <c r="T34" s="228">
        <f t="shared" si="13"/>
        <v>5778</v>
      </c>
      <c r="U34" s="228">
        <f t="shared" si="14"/>
        <v>6066.9000000000005</v>
      </c>
      <c r="V34" s="228">
        <f t="shared" si="15"/>
        <v>6355.8</v>
      </c>
      <c r="W34" s="228">
        <f t="shared" si="16"/>
        <v>6644.7</v>
      </c>
      <c r="X34" s="228">
        <f t="shared" si="17"/>
        <v>6933.5999999999995</v>
      </c>
      <c r="Y34" s="114">
        <f t="shared" si="18"/>
        <v>7222.5</v>
      </c>
      <c r="Z34" s="284">
        <f t="shared" si="23"/>
        <v>7944.75</v>
      </c>
      <c r="AA34" s="284">
        <f t="shared" si="24"/>
        <v>8667</v>
      </c>
      <c r="AB34" s="284">
        <f t="shared" si="25"/>
        <v>9389.25</v>
      </c>
      <c r="AC34" s="284">
        <f t="shared" si="26"/>
        <v>10111.5</v>
      </c>
      <c r="AD34" s="284">
        <f t="shared" si="27"/>
        <v>10833.75</v>
      </c>
      <c r="AE34" s="268" t="s">
        <v>359</v>
      </c>
      <c r="AF34" s="262" t="s">
        <v>360</v>
      </c>
    </row>
    <row r="35" spans="1:32" ht="31.5" thickBot="1" x14ac:dyDescent="0.3">
      <c r="A35" s="655"/>
      <c r="B35" s="487" t="s">
        <v>301</v>
      </c>
      <c r="C35" s="228">
        <f t="shared" si="1"/>
        <v>866.69999999999993</v>
      </c>
      <c r="D35" s="228">
        <f t="shared" si="2"/>
        <v>1155.6000000000001</v>
      </c>
      <c r="E35" s="228">
        <f t="shared" si="3"/>
        <v>1444.5</v>
      </c>
      <c r="F35" s="228">
        <f t="shared" si="4"/>
        <v>1733.3999999999999</v>
      </c>
      <c r="G35" s="228">
        <f t="shared" si="5"/>
        <v>2022.3</v>
      </c>
      <c r="H35" s="228">
        <f t="shared" si="19"/>
        <v>2311.2000000000003</v>
      </c>
      <c r="I35" s="228">
        <f t="shared" si="6"/>
        <v>2600.1</v>
      </c>
      <c r="J35" s="126">
        <v>2889</v>
      </c>
      <c r="K35" s="228">
        <f t="shared" si="7"/>
        <v>3177.9</v>
      </c>
      <c r="L35" s="228">
        <f t="shared" si="8"/>
        <v>3466.7999999999997</v>
      </c>
      <c r="M35" s="228">
        <f t="shared" si="9"/>
        <v>3755.7000000000003</v>
      </c>
      <c r="N35" s="228">
        <f t="shared" si="10"/>
        <v>4044.6</v>
      </c>
      <c r="O35" s="228">
        <f t="shared" si="11"/>
        <v>4333.5</v>
      </c>
      <c r="P35" s="228">
        <f t="shared" si="20"/>
        <v>4622.4000000000005</v>
      </c>
      <c r="Q35" s="228">
        <f t="shared" si="21"/>
        <v>4911.3</v>
      </c>
      <c r="R35" s="228">
        <f t="shared" si="22"/>
        <v>5200.2</v>
      </c>
      <c r="S35" s="228">
        <f t="shared" si="12"/>
        <v>5489.0999999999995</v>
      </c>
      <c r="T35" s="228">
        <f t="shared" si="13"/>
        <v>5778</v>
      </c>
      <c r="U35" s="228">
        <f t="shared" si="14"/>
        <v>6066.9000000000005</v>
      </c>
      <c r="V35" s="228">
        <f t="shared" si="15"/>
        <v>6355.8</v>
      </c>
      <c r="W35" s="228">
        <f t="shared" si="16"/>
        <v>6644.7</v>
      </c>
      <c r="X35" s="228">
        <f t="shared" si="17"/>
        <v>6933.5999999999995</v>
      </c>
      <c r="Y35" s="114">
        <f t="shared" si="18"/>
        <v>7222.5</v>
      </c>
      <c r="Z35" s="284">
        <f t="shared" si="23"/>
        <v>7944.75</v>
      </c>
      <c r="AA35" s="284">
        <f t="shared" si="24"/>
        <v>8667</v>
      </c>
      <c r="AB35" s="284">
        <f t="shared" si="25"/>
        <v>9389.25</v>
      </c>
      <c r="AC35" s="284">
        <f t="shared" si="26"/>
        <v>10111.5</v>
      </c>
      <c r="AD35" s="284">
        <f t="shared" si="27"/>
        <v>10833.75</v>
      </c>
      <c r="AE35" s="268" t="s">
        <v>352</v>
      </c>
      <c r="AF35" s="262" t="s">
        <v>298</v>
      </c>
    </row>
    <row r="36" spans="1:32" ht="15.75" x14ac:dyDescent="0.25">
      <c r="A36" s="655"/>
      <c r="B36" s="487" t="s">
        <v>302</v>
      </c>
      <c r="C36" s="228">
        <f t="shared" si="1"/>
        <v>866.69999999999993</v>
      </c>
      <c r="D36" s="228">
        <f t="shared" si="2"/>
        <v>1155.6000000000001</v>
      </c>
      <c r="E36" s="228">
        <f t="shared" si="3"/>
        <v>1444.5</v>
      </c>
      <c r="F36" s="228">
        <f t="shared" si="4"/>
        <v>1733.3999999999999</v>
      </c>
      <c r="G36" s="228">
        <f t="shared" si="5"/>
        <v>2022.3</v>
      </c>
      <c r="H36" s="228">
        <f t="shared" si="19"/>
        <v>2311.2000000000003</v>
      </c>
      <c r="I36" s="228">
        <f t="shared" si="6"/>
        <v>2600.1</v>
      </c>
      <c r="J36" s="126">
        <v>2889</v>
      </c>
      <c r="K36" s="228">
        <f t="shared" si="7"/>
        <v>3177.9</v>
      </c>
      <c r="L36" s="228">
        <f t="shared" si="8"/>
        <v>3466.7999999999997</v>
      </c>
      <c r="M36" s="228">
        <f t="shared" si="9"/>
        <v>3755.7000000000003</v>
      </c>
      <c r="N36" s="228">
        <f t="shared" si="10"/>
        <v>4044.6</v>
      </c>
      <c r="O36" s="228">
        <f t="shared" si="11"/>
        <v>4333.5</v>
      </c>
      <c r="P36" s="228">
        <f t="shared" ref="P36:P43" si="28">J36*1.6</f>
        <v>4622.4000000000005</v>
      </c>
      <c r="Q36" s="228">
        <f t="shared" ref="Q36:Q43" si="29">J36*1.7</f>
        <v>4911.3</v>
      </c>
      <c r="R36" s="228">
        <f t="shared" ref="R36:R43" si="30">J36*1.8</f>
        <v>5200.2</v>
      </c>
      <c r="S36" s="228">
        <f t="shared" si="12"/>
        <v>5489.0999999999995</v>
      </c>
      <c r="T36" s="228">
        <f t="shared" si="13"/>
        <v>5778</v>
      </c>
      <c r="U36" s="228">
        <f t="shared" si="14"/>
        <v>6066.9000000000005</v>
      </c>
      <c r="V36" s="228">
        <f t="shared" si="15"/>
        <v>6355.8</v>
      </c>
      <c r="W36" s="228">
        <f t="shared" si="16"/>
        <v>6644.7</v>
      </c>
      <c r="X36" s="228">
        <f t="shared" si="17"/>
        <v>6933.5999999999995</v>
      </c>
      <c r="Y36" s="114">
        <f t="shared" si="18"/>
        <v>7222.5</v>
      </c>
      <c r="Z36" s="284">
        <f t="shared" si="23"/>
        <v>7944.75</v>
      </c>
      <c r="AA36" s="284">
        <f t="shared" si="24"/>
        <v>8667</v>
      </c>
      <c r="AB36" s="284">
        <f t="shared" si="25"/>
        <v>9389.25</v>
      </c>
      <c r="AC36" s="284">
        <f t="shared" si="26"/>
        <v>10111.5</v>
      </c>
      <c r="AD36" s="284">
        <f t="shared" si="27"/>
        <v>10833.75</v>
      </c>
      <c r="AE36" s="268" t="s">
        <v>363</v>
      </c>
      <c r="AF36" s="262" t="s">
        <v>364</v>
      </c>
    </row>
    <row r="37" spans="1:32" ht="31.5" x14ac:dyDescent="0.25">
      <c r="A37" s="655"/>
      <c r="B37" s="487" t="s">
        <v>305</v>
      </c>
      <c r="C37" s="228">
        <f t="shared" si="1"/>
        <v>693.3</v>
      </c>
      <c r="D37" s="228">
        <f t="shared" si="2"/>
        <v>924.40000000000009</v>
      </c>
      <c r="E37" s="228">
        <f t="shared" si="3"/>
        <v>1155.5</v>
      </c>
      <c r="F37" s="228">
        <f t="shared" si="4"/>
        <v>1386.6</v>
      </c>
      <c r="G37" s="228">
        <f t="shared" si="5"/>
        <v>1617.6999999999998</v>
      </c>
      <c r="H37" s="228">
        <f t="shared" si="19"/>
        <v>1848.8000000000002</v>
      </c>
      <c r="I37" s="228">
        <f t="shared" si="6"/>
        <v>2079.9</v>
      </c>
      <c r="J37" s="371">
        <v>2311</v>
      </c>
      <c r="K37" s="228">
        <f t="shared" si="7"/>
        <v>2542.1000000000004</v>
      </c>
      <c r="L37" s="228">
        <f t="shared" si="8"/>
        <v>2773.2</v>
      </c>
      <c r="M37" s="228">
        <f t="shared" si="9"/>
        <v>3004.3</v>
      </c>
      <c r="N37" s="228">
        <f t="shared" si="10"/>
        <v>3235.3999999999996</v>
      </c>
      <c r="O37" s="228">
        <f t="shared" si="11"/>
        <v>3466.5</v>
      </c>
      <c r="P37" s="228">
        <f t="shared" si="28"/>
        <v>3697.6000000000004</v>
      </c>
      <c r="Q37" s="228">
        <f t="shared" si="29"/>
        <v>3928.7</v>
      </c>
      <c r="R37" s="228">
        <f t="shared" si="30"/>
        <v>4159.8</v>
      </c>
      <c r="S37" s="228">
        <f t="shared" si="12"/>
        <v>4390.8999999999996</v>
      </c>
      <c r="T37" s="228">
        <f t="shared" si="13"/>
        <v>4622</v>
      </c>
      <c r="U37" s="228">
        <f t="shared" si="14"/>
        <v>4853.1000000000004</v>
      </c>
      <c r="V37" s="228">
        <f t="shared" si="15"/>
        <v>5084.2000000000007</v>
      </c>
      <c r="W37" s="228">
        <f t="shared" si="16"/>
        <v>5315.2999999999993</v>
      </c>
      <c r="X37" s="228">
        <f t="shared" si="17"/>
        <v>5546.4</v>
      </c>
      <c r="Y37" s="114">
        <f t="shared" si="18"/>
        <v>5777.5</v>
      </c>
      <c r="Z37" s="284">
        <f t="shared" si="23"/>
        <v>6355.2500000000009</v>
      </c>
      <c r="AA37" s="284">
        <f t="shared" si="24"/>
        <v>6933</v>
      </c>
      <c r="AB37" s="284">
        <f t="shared" si="25"/>
        <v>7510.75</v>
      </c>
      <c r="AC37" s="284">
        <f t="shared" si="26"/>
        <v>8088.4999999999991</v>
      </c>
      <c r="AD37" s="284">
        <f t="shared" si="27"/>
        <v>8666.25</v>
      </c>
      <c r="AE37" s="268" t="s">
        <v>298</v>
      </c>
      <c r="AF37" s="262" t="s">
        <v>356</v>
      </c>
    </row>
    <row r="38" spans="1:32" ht="30.75" x14ac:dyDescent="0.25">
      <c r="A38" s="655"/>
      <c r="B38" s="487" t="s">
        <v>378</v>
      </c>
      <c r="C38" s="228">
        <f t="shared" si="1"/>
        <v>693.3</v>
      </c>
      <c r="D38" s="228">
        <f t="shared" si="2"/>
        <v>924.40000000000009</v>
      </c>
      <c r="E38" s="228">
        <f t="shared" si="3"/>
        <v>1155.5</v>
      </c>
      <c r="F38" s="228">
        <f t="shared" si="4"/>
        <v>1386.6</v>
      </c>
      <c r="G38" s="228">
        <f t="shared" si="5"/>
        <v>1617.6999999999998</v>
      </c>
      <c r="H38" s="228">
        <f t="shared" si="19"/>
        <v>1848.8000000000002</v>
      </c>
      <c r="I38" s="228">
        <f t="shared" si="6"/>
        <v>2079.9</v>
      </c>
      <c r="J38" s="371">
        <v>2311</v>
      </c>
      <c r="K38" s="228">
        <f t="shared" si="7"/>
        <v>2542.1000000000004</v>
      </c>
      <c r="L38" s="228">
        <f t="shared" si="8"/>
        <v>2773.2</v>
      </c>
      <c r="M38" s="228">
        <f t="shared" si="9"/>
        <v>3004.3</v>
      </c>
      <c r="N38" s="228">
        <f t="shared" si="10"/>
        <v>3235.3999999999996</v>
      </c>
      <c r="O38" s="228">
        <f t="shared" si="11"/>
        <v>3466.5</v>
      </c>
      <c r="P38" s="228">
        <f t="shared" si="28"/>
        <v>3697.6000000000004</v>
      </c>
      <c r="Q38" s="228">
        <f t="shared" si="29"/>
        <v>3928.7</v>
      </c>
      <c r="R38" s="228">
        <f t="shared" si="30"/>
        <v>4159.8</v>
      </c>
      <c r="S38" s="228">
        <f t="shared" si="12"/>
        <v>4390.8999999999996</v>
      </c>
      <c r="T38" s="228">
        <f t="shared" si="13"/>
        <v>4622</v>
      </c>
      <c r="U38" s="228">
        <f t="shared" si="14"/>
        <v>4853.1000000000004</v>
      </c>
      <c r="V38" s="228">
        <f t="shared" si="15"/>
        <v>5084.2000000000007</v>
      </c>
      <c r="W38" s="228">
        <f t="shared" si="16"/>
        <v>5315.2999999999993</v>
      </c>
      <c r="X38" s="228">
        <f t="shared" si="17"/>
        <v>5546.4</v>
      </c>
      <c r="Y38" s="114">
        <f t="shared" si="18"/>
        <v>5777.5</v>
      </c>
      <c r="Z38" s="284">
        <f t="shared" si="23"/>
        <v>6355.2500000000009</v>
      </c>
      <c r="AA38" s="284">
        <f t="shared" si="24"/>
        <v>6933</v>
      </c>
      <c r="AB38" s="284">
        <f t="shared" si="25"/>
        <v>7510.75</v>
      </c>
      <c r="AC38" s="284">
        <f t="shared" si="26"/>
        <v>8088.4999999999991</v>
      </c>
      <c r="AD38" s="284">
        <f t="shared" si="27"/>
        <v>8666.25</v>
      </c>
      <c r="AE38" s="268" t="s">
        <v>298</v>
      </c>
      <c r="AF38" s="262" t="s">
        <v>360</v>
      </c>
    </row>
    <row r="39" spans="1:32" ht="31.5" x14ac:dyDescent="0.25">
      <c r="A39" s="655"/>
      <c r="B39" s="487" t="s">
        <v>308</v>
      </c>
      <c r="C39" s="228">
        <f t="shared" si="1"/>
        <v>866.69999999999993</v>
      </c>
      <c r="D39" s="228">
        <f t="shared" si="2"/>
        <v>1155.6000000000001</v>
      </c>
      <c r="E39" s="228">
        <f t="shared" si="3"/>
        <v>1444.5</v>
      </c>
      <c r="F39" s="228">
        <f t="shared" si="4"/>
        <v>1733.3999999999999</v>
      </c>
      <c r="G39" s="228">
        <f t="shared" si="5"/>
        <v>2022.3</v>
      </c>
      <c r="H39" s="228">
        <f t="shared" si="19"/>
        <v>2311.2000000000003</v>
      </c>
      <c r="I39" s="228">
        <f t="shared" si="6"/>
        <v>2600.1</v>
      </c>
      <c r="J39" s="371">
        <v>2889</v>
      </c>
      <c r="K39" s="228">
        <f t="shared" si="7"/>
        <v>3177.9</v>
      </c>
      <c r="L39" s="228">
        <f t="shared" si="8"/>
        <v>3466.7999999999997</v>
      </c>
      <c r="M39" s="228">
        <f t="shared" si="9"/>
        <v>3755.7000000000003</v>
      </c>
      <c r="N39" s="228">
        <f t="shared" si="10"/>
        <v>4044.6</v>
      </c>
      <c r="O39" s="228">
        <f t="shared" si="11"/>
        <v>4333.5</v>
      </c>
      <c r="P39" s="228">
        <f t="shared" si="28"/>
        <v>4622.4000000000005</v>
      </c>
      <c r="Q39" s="228">
        <f t="shared" si="29"/>
        <v>4911.3</v>
      </c>
      <c r="R39" s="228">
        <f t="shared" si="30"/>
        <v>5200.2</v>
      </c>
      <c r="S39" s="228">
        <f t="shared" si="12"/>
        <v>5489.0999999999995</v>
      </c>
      <c r="T39" s="228">
        <f t="shared" si="13"/>
        <v>5778</v>
      </c>
      <c r="U39" s="228">
        <f t="shared" si="14"/>
        <v>6066.9000000000005</v>
      </c>
      <c r="V39" s="228">
        <f t="shared" si="15"/>
        <v>6355.8</v>
      </c>
      <c r="W39" s="228">
        <f t="shared" si="16"/>
        <v>6644.7</v>
      </c>
      <c r="X39" s="228">
        <f t="shared" si="17"/>
        <v>6933.5999999999995</v>
      </c>
      <c r="Y39" s="114">
        <f t="shared" si="18"/>
        <v>7222.5</v>
      </c>
      <c r="Z39" s="284">
        <f t="shared" si="23"/>
        <v>7944.75</v>
      </c>
      <c r="AA39" s="284">
        <f t="shared" si="24"/>
        <v>8667</v>
      </c>
      <c r="AB39" s="284">
        <f t="shared" si="25"/>
        <v>9389.25</v>
      </c>
      <c r="AC39" s="284">
        <f t="shared" si="26"/>
        <v>10111.5</v>
      </c>
      <c r="AD39" s="284">
        <f t="shared" si="27"/>
        <v>10833.75</v>
      </c>
      <c r="AE39" s="268" t="s">
        <v>359</v>
      </c>
      <c r="AF39" s="262" t="s">
        <v>298</v>
      </c>
    </row>
    <row r="40" spans="1:32" ht="15.75" x14ac:dyDescent="0.25">
      <c r="A40" s="655"/>
      <c r="B40" s="487" t="s">
        <v>303</v>
      </c>
      <c r="C40" s="228">
        <f t="shared" si="1"/>
        <v>866.69999999999993</v>
      </c>
      <c r="D40" s="228">
        <f t="shared" si="2"/>
        <v>1155.6000000000001</v>
      </c>
      <c r="E40" s="228">
        <f t="shared" si="3"/>
        <v>1444.5</v>
      </c>
      <c r="F40" s="228">
        <f t="shared" si="4"/>
        <v>1733.3999999999999</v>
      </c>
      <c r="G40" s="228">
        <f t="shared" si="5"/>
        <v>2022.3</v>
      </c>
      <c r="H40" s="228">
        <f t="shared" si="19"/>
        <v>2311.2000000000003</v>
      </c>
      <c r="I40" s="228">
        <f t="shared" si="6"/>
        <v>2600.1</v>
      </c>
      <c r="J40" s="383">
        <v>2889</v>
      </c>
      <c r="K40" s="228">
        <f t="shared" si="7"/>
        <v>3177.9</v>
      </c>
      <c r="L40" s="228">
        <f t="shared" si="8"/>
        <v>3466.7999999999997</v>
      </c>
      <c r="M40" s="228">
        <f t="shared" si="9"/>
        <v>3755.7000000000003</v>
      </c>
      <c r="N40" s="228">
        <f t="shared" si="10"/>
        <v>4044.6</v>
      </c>
      <c r="O40" s="228">
        <f t="shared" si="11"/>
        <v>4333.5</v>
      </c>
      <c r="P40" s="228">
        <f t="shared" si="28"/>
        <v>4622.4000000000005</v>
      </c>
      <c r="Q40" s="228">
        <f t="shared" si="29"/>
        <v>4911.3</v>
      </c>
      <c r="R40" s="228">
        <f t="shared" si="30"/>
        <v>5200.2</v>
      </c>
      <c r="S40" s="228">
        <f t="shared" si="12"/>
        <v>5489.0999999999995</v>
      </c>
      <c r="T40" s="228">
        <f t="shared" si="13"/>
        <v>5778</v>
      </c>
      <c r="U40" s="228">
        <f t="shared" si="14"/>
        <v>6066.9000000000005</v>
      </c>
      <c r="V40" s="228">
        <f t="shared" si="15"/>
        <v>6355.8</v>
      </c>
      <c r="W40" s="228">
        <f t="shared" si="16"/>
        <v>6644.7</v>
      </c>
      <c r="X40" s="228">
        <f t="shared" si="17"/>
        <v>6933.5999999999995</v>
      </c>
      <c r="Y40" s="114">
        <f t="shared" si="18"/>
        <v>7222.5</v>
      </c>
      <c r="Z40" s="284">
        <f t="shared" si="23"/>
        <v>7944.75</v>
      </c>
      <c r="AA40" s="284">
        <f t="shared" si="24"/>
        <v>8667</v>
      </c>
      <c r="AB40" s="284">
        <f t="shared" si="25"/>
        <v>9389.25</v>
      </c>
      <c r="AC40" s="284">
        <f t="shared" si="26"/>
        <v>10111.5</v>
      </c>
      <c r="AD40" s="284">
        <f t="shared" si="27"/>
        <v>10833.75</v>
      </c>
      <c r="AE40" s="268" t="s">
        <v>359</v>
      </c>
      <c r="AF40" s="262" t="s">
        <v>360</v>
      </c>
    </row>
    <row r="41" spans="1:32" ht="15.75" x14ac:dyDescent="0.25">
      <c r="A41" s="655"/>
      <c r="B41" s="487" t="s">
        <v>304</v>
      </c>
      <c r="C41" s="228">
        <f t="shared" si="1"/>
        <v>866.69999999999993</v>
      </c>
      <c r="D41" s="228">
        <f t="shared" si="2"/>
        <v>1155.6000000000001</v>
      </c>
      <c r="E41" s="228">
        <f t="shared" si="3"/>
        <v>1444.5</v>
      </c>
      <c r="F41" s="228">
        <f t="shared" si="4"/>
        <v>1733.3999999999999</v>
      </c>
      <c r="G41" s="228">
        <f t="shared" si="5"/>
        <v>2022.3</v>
      </c>
      <c r="H41" s="228">
        <f t="shared" si="19"/>
        <v>2311.2000000000003</v>
      </c>
      <c r="I41" s="228">
        <f t="shared" si="6"/>
        <v>2600.1</v>
      </c>
      <c r="J41" s="383">
        <v>2889</v>
      </c>
      <c r="K41" s="228">
        <f t="shared" si="7"/>
        <v>3177.9</v>
      </c>
      <c r="L41" s="228">
        <f t="shared" si="8"/>
        <v>3466.7999999999997</v>
      </c>
      <c r="M41" s="228">
        <f t="shared" si="9"/>
        <v>3755.7000000000003</v>
      </c>
      <c r="N41" s="228">
        <f t="shared" si="10"/>
        <v>4044.6</v>
      </c>
      <c r="O41" s="228">
        <f t="shared" si="11"/>
        <v>4333.5</v>
      </c>
      <c r="P41" s="228">
        <f t="shared" si="28"/>
        <v>4622.4000000000005</v>
      </c>
      <c r="Q41" s="228">
        <f t="shared" si="29"/>
        <v>4911.3</v>
      </c>
      <c r="R41" s="228">
        <f t="shared" si="30"/>
        <v>5200.2</v>
      </c>
      <c r="S41" s="228">
        <f t="shared" si="12"/>
        <v>5489.0999999999995</v>
      </c>
      <c r="T41" s="228">
        <f t="shared" si="13"/>
        <v>5778</v>
      </c>
      <c r="U41" s="228">
        <f t="shared" si="14"/>
        <v>6066.9000000000005</v>
      </c>
      <c r="V41" s="228">
        <f t="shared" si="15"/>
        <v>6355.8</v>
      </c>
      <c r="W41" s="228">
        <f t="shared" si="16"/>
        <v>6644.7</v>
      </c>
      <c r="X41" s="228">
        <f t="shared" si="17"/>
        <v>6933.5999999999995</v>
      </c>
      <c r="Y41" s="114">
        <f t="shared" si="18"/>
        <v>7222.5</v>
      </c>
      <c r="Z41" s="284">
        <f t="shared" si="23"/>
        <v>7944.75</v>
      </c>
      <c r="AA41" s="284">
        <f t="shared" si="24"/>
        <v>8667</v>
      </c>
      <c r="AB41" s="284">
        <f t="shared" si="25"/>
        <v>9389.25</v>
      </c>
      <c r="AC41" s="284">
        <f t="shared" si="26"/>
        <v>10111.5</v>
      </c>
      <c r="AD41" s="284">
        <f t="shared" si="27"/>
        <v>10833.75</v>
      </c>
      <c r="AE41" s="268" t="s">
        <v>365</v>
      </c>
      <c r="AF41" s="262" t="s">
        <v>353</v>
      </c>
    </row>
    <row r="42" spans="1:32" ht="31.5" x14ac:dyDescent="0.25">
      <c r="A42" s="655"/>
      <c r="B42" s="487" t="s">
        <v>307</v>
      </c>
      <c r="C42" s="228">
        <f t="shared" si="1"/>
        <v>866.69999999999993</v>
      </c>
      <c r="D42" s="228">
        <f t="shared" si="2"/>
        <v>1155.6000000000001</v>
      </c>
      <c r="E42" s="228">
        <f t="shared" si="3"/>
        <v>1444.5</v>
      </c>
      <c r="F42" s="228">
        <f t="shared" si="4"/>
        <v>1733.3999999999999</v>
      </c>
      <c r="G42" s="228">
        <f t="shared" si="5"/>
        <v>2022.3</v>
      </c>
      <c r="H42" s="228">
        <f t="shared" si="19"/>
        <v>2311.2000000000003</v>
      </c>
      <c r="I42" s="228">
        <f t="shared" si="6"/>
        <v>2600.1</v>
      </c>
      <c r="J42" s="383">
        <v>2889</v>
      </c>
      <c r="K42" s="228">
        <f t="shared" si="7"/>
        <v>3177.9</v>
      </c>
      <c r="L42" s="228">
        <f t="shared" si="8"/>
        <v>3466.7999999999997</v>
      </c>
      <c r="M42" s="228">
        <f t="shared" si="9"/>
        <v>3755.7000000000003</v>
      </c>
      <c r="N42" s="228">
        <f t="shared" si="10"/>
        <v>4044.6</v>
      </c>
      <c r="O42" s="228">
        <f t="shared" si="11"/>
        <v>4333.5</v>
      </c>
      <c r="P42" s="228">
        <f t="shared" si="28"/>
        <v>4622.4000000000005</v>
      </c>
      <c r="Q42" s="228">
        <f t="shared" si="29"/>
        <v>4911.3</v>
      </c>
      <c r="R42" s="228">
        <f t="shared" si="30"/>
        <v>5200.2</v>
      </c>
      <c r="S42" s="228">
        <f t="shared" si="12"/>
        <v>5489.0999999999995</v>
      </c>
      <c r="T42" s="228">
        <f t="shared" si="13"/>
        <v>5778</v>
      </c>
      <c r="U42" s="228">
        <f t="shared" si="14"/>
        <v>6066.9000000000005</v>
      </c>
      <c r="V42" s="228">
        <f t="shared" si="15"/>
        <v>6355.8</v>
      </c>
      <c r="W42" s="228">
        <f t="shared" si="16"/>
        <v>6644.7</v>
      </c>
      <c r="X42" s="228">
        <f t="shared" si="17"/>
        <v>6933.5999999999995</v>
      </c>
      <c r="Y42" s="114">
        <f t="shared" si="18"/>
        <v>7222.5</v>
      </c>
      <c r="Z42" s="284">
        <f t="shared" si="23"/>
        <v>7944.75</v>
      </c>
      <c r="AA42" s="284">
        <f t="shared" si="24"/>
        <v>8667</v>
      </c>
      <c r="AB42" s="284">
        <f t="shared" si="25"/>
        <v>9389.25</v>
      </c>
      <c r="AC42" s="284">
        <f t="shared" si="26"/>
        <v>10111.5</v>
      </c>
      <c r="AD42" s="284">
        <f t="shared" si="27"/>
        <v>10833.75</v>
      </c>
      <c r="AE42" s="268" t="s">
        <v>359</v>
      </c>
      <c r="AF42" s="262" t="s">
        <v>298</v>
      </c>
    </row>
    <row r="43" spans="1:32" ht="16.5" thickBot="1" x14ac:dyDescent="0.3">
      <c r="A43" s="655"/>
      <c r="B43" s="489" t="s">
        <v>339</v>
      </c>
      <c r="C43" s="133">
        <f t="shared" si="1"/>
        <v>866.69999999999993</v>
      </c>
      <c r="D43" s="133">
        <f t="shared" si="2"/>
        <v>1155.6000000000001</v>
      </c>
      <c r="E43" s="133">
        <f t="shared" si="3"/>
        <v>1444.5</v>
      </c>
      <c r="F43" s="133">
        <f t="shared" si="4"/>
        <v>1733.3999999999999</v>
      </c>
      <c r="G43" s="133">
        <f t="shared" si="5"/>
        <v>2022.3</v>
      </c>
      <c r="H43" s="133">
        <f t="shared" si="19"/>
        <v>2311.2000000000003</v>
      </c>
      <c r="I43" s="133">
        <f t="shared" si="6"/>
        <v>2600.1</v>
      </c>
      <c r="J43" s="383">
        <v>2889</v>
      </c>
      <c r="K43" s="133">
        <f t="shared" si="7"/>
        <v>3177.9</v>
      </c>
      <c r="L43" s="133">
        <f t="shared" si="8"/>
        <v>3466.7999999999997</v>
      </c>
      <c r="M43" s="133">
        <f t="shared" si="9"/>
        <v>3755.7000000000003</v>
      </c>
      <c r="N43" s="133">
        <f t="shared" si="10"/>
        <v>4044.6</v>
      </c>
      <c r="O43" s="133">
        <f t="shared" si="11"/>
        <v>4333.5</v>
      </c>
      <c r="P43" s="133">
        <f t="shared" si="28"/>
        <v>4622.4000000000005</v>
      </c>
      <c r="Q43" s="133">
        <f t="shared" si="29"/>
        <v>4911.3</v>
      </c>
      <c r="R43" s="133">
        <f t="shared" si="30"/>
        <v>5200.2</v>
      </c>
      <c r="S43" s="133">
        <f t="shared" si="12"/>
        <v>5489.0999999999995</v>
      </c>
      <c r="T43" s="133">
        <f t="shared" si="13"/>
        <v>5778</v>
      </c>
      <c r="U43" s="133">
        <f t="shared" si="14"/>
        <v>6066.9000000000005</v>
      </c>
      <c r="V43" s="133">
        <f t="shared" si="15"/>
        <v>6355.8</v>
      </c>
      <c r="W43" s="133">
        <f t="shared" si="16"/>
        <v>6644.7</v>
      </c>
      <c r="X43" s="133">
        <f t="shared" si="17"/>
        <v>6933.5999999999995</v>
      </c>
      <c r="Y43" s="134">
        <f t="shared" si="18"/>
        <v>7222.5</v>
      </c>
      <c r="Z43" s="134">
        <f t="shared" si="23"/>
        <v>7944.75</v>
      </c>
      <c r="AA43" s="134">
        <f t="shared" si="24"/>
        <v>8667</v>
      </c>
      <c r="AB43" s="134">
        <f t="shared" si="25"/>
        <v>9389.25</v>
      </c>
      <c r="AC43" s="134">
        <f t="shared" si="26"/>
        <v>10111.5</v>
      </c>
      <c r="AD43" s="134">
        <f t="shared" si="27"/>
        <v>10833.75</v>
      </c>
      <c r="AE43" s="269" t="s">
        <v>366</v>
      </c>
      <c r="AF43" s="263" t="s">
        <v>367</v>
      </c>
    </row>
    <row r="44" spans="1:32" ht="16.5" thickBot="1" x14ac:dyDescent="0.3">
      <c r="A44" s="655"/>
      <c r="B44" s="492" t="s">
        <v>512</v>
      </c>
      <c r="C44" s="482">
        <f t="shared" ref="C44:C66" si="31">J44*0.3</f>
        <v>866.69999999999993</v>
      </c>
      <c r="D44" s="482">
        <f t="shared" ref="D44:D66" si="32">J44*0.4</f>
        <v>1155.6000000000001</v>
      </c>
      <c r="E44" s="482">
        <f t="shared" ref="E44:E66" si="33">J44*0.5</f>
        <v>1444.5</v>
      </c>
      <c r="F44" s="482">
        <f t="shared" ref="F44:F66" si="34">J44*0.6</f>
        <v>1733.3999999999999</v>
      </c>
      <c r="G44" s="482">
        <f t="shared" ref="G44:G66" si="35">J44*0.7</f>
        <v>2022.3</v>
      </c>
      <c r="H44" s="482">
        <f t="shared" ref="H44:H66" si="36">J44*0.8</f>
        <v>2311.2000000000003</v>
      </c>
      <c r="I44" s="482">
        <f t="shared" ref="I44:I66" si="37">J44*0.9</f>
        <v>2600.1</v>
      </c>
      <c r="J44" s="480">
        <v>2889</v>
      </c>
      <c r="K44" s="482">
        <f t="shared" ref="K44:K66" si="38">J44*1.1</f>
        <v>3177.9</v>
      </c>
      <c r="L44" s="482">
        <f t="shared" ref="L44:L66" si="39">J44*1.2</f>
        <v>3466.7999999999997</v>
      </c>
      <c r="M44" s="482">
        <f t="shared" ref="M44:M66" si="40">J44*1.3</f>
        <v>3755.7000000000003</v>
      </c>
      <c r="N44" s="482">
        <f t="shared" ref="N44:N66" si="41">J44*1.4</f>
        <v>4044.6</v>
      </c>
      <c r="O44" s="482">
        <f t="shared" ref="O44:O66" si="42">J44*1.5</f>
        <v>4333.5</v>
      </c>
      <c r="P44" s="482">
        <f t="shared" ref="P44:P66" si="43">J44*1.6</f>
        <v>4622.4000000000005</v>
      </c>
      <c r="Q44" s="482">
        <f t="shared" ref="Q44:Q66" si="44">J44*1.7</f>
        <v>4911.3</v>
      </c>
      <c r="R44" s="482">
        <f t="shared" ref="R44:R66" si="45">J44*1.8</f>
        <v>5200.2</v>
      </c>
      <c r="S44" s="482">
        <f t="shared" ref="S44:S66" si="46">J44*1.9</f>
        <v>5489.0999999999995</v>
      </c>
      <c r="T44" s="482">
        <f t="shared" ref="T44:T66" si="47">J44*2</f>
        <v>5778</v>
      </c>
      <c r="U44" s="482">
        <f t="shared" ref="U44:U66" si="48">J44*2.1</f>
        <v>6066.9000000000005</v>
      </c>
      <c r="V44" s="482">
        <f t="shared" ref="V44:V66" si="49">J44*2.2</f>
        <v>6355.8</v>
      </c>
      <c r="W44" s="482">
        <f t="shared" ref="W44:W66" si="50">J44*2.3</f>
        <v>6644.7</v>
      </c>
      <c r="X44" s="482">
        <f t="shared" ref="X44:X66" si="51">J44*2.4</f>
        <v>6933.5999999999995</v>
      </c>
      <c r="Y44" s="134">
        <f t="shared" ref="Y44:Y66" si="52">J44*2.5</f>
        <v>7222.5</v>
      </c>
      <c r="Z44" s="134">
        <f t="shared" ref="Z44:Z66" si="53">K44*2.5</f>
        <v>7944.75</v>
      </c>
      <c r="AA44" s="134">
        <f t="shared" ref="AA44:AA66" si="54">L44*2.5</f>
        <v>8667</v>
      </c>
      <c r="AB44" s="134">
        <f t="shared" ref="AB44:AB66" si="55">M44*2.5</f>
        <v>9389.25</v>
      </c>
      <c r="AC44" s="134">
        <f t="shared" ref="AC44:AC66" si="56">N44*2.5</f>
        <v>10111.5</v>
      </c>
      <c r="AD44" s="134">
        <f t="shared" ref="AD44:AD66" si="57">O44*2.5</f>
        <v>10833.75</v>
      </c>
      <c r="AE44" s="269" t="s">
        <v>522</v>
      </c>
      <c r="AF44" s="263" t="s">
        <v>523</v>
      </c>
    </row>
    <row r="45" spans="1:32" ht="16.5" thickBot="1" x14ac:dyDescent="0.3">
      <c r="A45" s="655"/>
      <c r="B45" s="492" t="s">
        <v>513</v>
      </c>
      <c r="C45" s="482">
        <f t="shared" si="31"/>
        <v>866.69999999999993</v>
      </c>
      <c r="D45" s="482">
        <f t="shared" si="32"/>
        <v>1155.6000000000001</v>
      </c>
      <c r="E45" s="482">
        <f t="shared" si="33"/>
        <v>1444.5</v>
      </c>
      <c r="F45" s="482">
        <f t="shared" si="34"/>
        <v>1733.3999999999999</v>
      </c>
      <c r="G45" s="482">
        <f t="shared" si="35"/>
        <v>2022.3</v>
      </c>
      <c r="H45" s="482">
        <f t="shared" si="36"/>
        <v>2311.2000000000003</v>
      </c>
      <c r="I45" s="482">
        <f t="shared" si="37"/>
        <v>2600.1</v>
      </c>
      <c r="J45" s="480">
        <v>2889</v>
      </c>
      <c r="K45" s="482">
        <f t="shared" si="38"/>
        <v>3177.9</v>
      </c>
      <c r="L45" s="482">
        <f t="shared" si="39"/>
        <v>3466.7999999999997</v>
      </c>
      <c r="M45" s="482">
        <f t="shared" si="40"/>
        <v>3755.7000000000003</v>
      </c>
      <c r="N45" s="482">
        <f t="shared" si="41"/>
        <v>4044.6</v>
      </c>
      <c r="O45" s="482">
        <f t="shared" si="42"/>
        <v>4333.5</v>
      </c>
      <c r="P45" s="482">
        <f t="shared" si="43"/>
        <v>4622.4000000000005</v>
      </c>
      <c r="Q45" s="482">
        <f t="shared" si="44"/>
        <v>4911.3</v>
      </c>
      <c r="R45" s="482">
        <f t="shared" si="45"/>
        <v>5200.2</v>
      </c>
      <c r="S45" s="482">
        <f t="shared" si="46"/>
        <v>5489.0999999999995</v>
      </c>
      <c r="T45" s="482">
        <f t="shared" si="47"/>
        <v>5778</v>
      </c>
      <c r="U45" s="482">
        <f t="shared" si="48"/>
        <v>6066.9000000000005</v>
      </c>
      <c r="V45" s="482">
        <f t="shared" si="49"/>
        <v>6355.8</v>
      </c>
      <c r="W45" s="482">
        <f t="shared" si="50"/>
        <v>6644.7</v>
      </c>
      <c r="X45" s="482">
        <f t="shared" si="51"/>
        <v>6933.5999999999995</v>
      </c>
      <c r="Y45" s="134">
        <f t="shared" si="52"/>
        <v>7222.5</v>
      </c>
      <c r="Z45" s="134">
        <f t="shared" si="53"/>
        <v>7944.75</v>
      </c>
      <c r="AA45" s="134">
        <f t="shared" si="54"/>
        <v>8667</v>
      </c>
      <c r="AB45" s="134">
        <f t="shared" si="55"/>
        <v>9389.25</v>
      </c>
      <c r="AC45" s="134">
        <f t="shared" si="56"/>
        <v>10111.5</v>
      </c>
      <c r="AD45" s="134">
        <f t="shared" si="57"/>
        <v>10833.75</v>
      </c>
      <c r="AE45" s="269" t="s">
        <v>524</v>
      </c>
      <c r="AF45" s="263" t="s">
        <v>525</v>
      </c>
    </row>
    <row r="46" spans="1:32" ht="16.5" thickBot="1" x14ac:dyDescent="0.3">
      <c r="A46" s="655"/>
      <c r="B46" s="492" t="s">
        <v>514</v>
      </c>
      <c r="C46" s="482">
        <f t="shared" si="31"/>
        <v>866.69999999999993</v>
      </c>
      <c r="D46" s="482">
        <f t="shared" si="32"/>
        <v>1155.6000000000001</v>
      </c>
      <c r="E46" s="482">
        <f t="shared" si="33"/>
        <v>1444.5</v>
      </c>
      <c r="F46" s="482">
        <f t="shared" si="34"/>
        <v>1733.3999999999999</v>
      </c>
      <c r="G46" s="482">
        <f t="shared" si="35"/>
        <v>2022.3</v>
      </c>
      <c r="H46" s="482">
        <f t="shared" si="36"/>
        <v>2311.2000000000003</v>
      </c>
      <c r="I46" s="482">
        <f t="shared" si="37"/>
        <v>2600.1</v>
      </c>
      <c r="J46" s="480">
        <v>2889</v>
      </c>
      <c r="K46" s="482">
        <f t="shared" si="38"/>
        <v>3177.9</v>
      </c>
      <c r="L46" s="482">
        <f t="shared" si="39"/>
        <v>3466.7999999999997</v>
      </c>
      <c r="M46" s="482">
        <f t="shared" si="40"/>
        <v>3755.7000000000003</v>
      </c>
      <c r="N46" s="482">
        <f t="shared" si="41"/>
        <v>4044.6</v>
      </c>
      <c r="O46" s="482">
        <f t="shared" si="42"/>
        <v>4333.5</v>
      </c>
      <c r="P46" s="482">
        <f t="shared" si="43"/>
        <v>4622.4000000000005</v>
      </c>
      <c r="Q46" s="482">
        <f t="shared" si="44"/>
        <v>4911.3</v>
      </c>
      <c r="R46" s="482">
        <f t="shared" si="45"/>
        <v>5200.2</v>
      </c>
      <c r="S46" s="482">
        <f t="shared" si="46"/>
        <v>5489.0999999999995</v>
      </c>
      <c r="T46" s="482">
        <f t="shared" si="47"/>
        <v>5778</v>
      </c>
      <c r="U46" s="482">
        <f t="shared" si="48"/>
        <v>6066.9000000000005</v>
      </c>
      <c r="V46" s="482">
        <f t="shared" si="49"/>
        <v>6355.8</v>
      </c>
      <c r="W46" s="482">
        <f t="shared" si="50"/>
        <v>6644.7</v>
      </c>
      <c r="X46" s="482">
        <f t="shared" si="51"/>
        <v>6933.5999999999995</v>
      </c>
      <c r="Y46" s="134">
        <f t="shared" si="52"/>
        <v>7222.5</v>
      </c>
      <c r="Z46" s="134">
        <f t="shared" si="53"/>
        <v>7944.75</v>
      </c>
      <c r="AA46" s="134">
        <f t="shared" si="54"/>
        <v>8667</v>
      </c>
      <c r="AB46" s="134">
        <f t="shared" si="55"/>
        <v>9389.25</v>
      </c>
      <c r="AC46" s="134">
        <f t="shared" si="56"/>
        <v>10111.5</v>
      </c>
      <c r="AD46" s="134">
        <f t="shared" si="57"/>
        <v>10833.75</v>
      </c>
      <c r="AE46" s="269" t="s">
        <v>526</v>
      </c>
      <c r="AF46" s="263" t="s">
        <v>527</v>
      </c>
    </row>
    <row r="47" spans="1:32" ht="16.5" thickBot="1" x14ac:dyDescent="0.3">
      <c r="A47" s="655"/>
      <c r="B47" s="492" t="s">
        <v>499</v>
      </c>
      <c r="C47" s="482">
        <f t="shared" si="31"/>
        <v>866.69999999999993</v>
      </c>
      <c r="D47" s="482">
        <f t="shared" si="32"/>
        <v>1155.6000000000001</v>
      </c>
      <c r="E47" s="482">
        <f t="shared" si="33"/>
        <v>1444.5</v>
      </c>
      <c r="F47" s="482">
        <f t="shared" si="34"/>
        <v>1733.3999999999999</v>
      </c>
      <c r="G47" s="482">
        <f t="shared" si="35"/>
        <v>2022.3</v>
      </c>
      <c r="H47" s="482">
        <f t="shared" si="36"/>
        <v>2311.2000000000003</v>
      </c>
      <c r="I47" s="482">
        <f t="shared" si="37"/>
        <v>2600.1</v>
      </c>
      <c r="J47" s="480">
        <v>2889</v>
      </c>
      <c r="K47" s="482">
        <f t="shared" si="38"/>
        <v>3177.9</v>
      </c>
      <c r="L47" s="482">
        <f t="shared" si="39"/>
        <v>3466.7999999999997</v>
      </c>
      <c r="M47" s="482">
        <f t="shared" si="40"/>
        <v>3755.7000000000003</v>
      </c>
      <c r="N47" s="482">
        <f t="shared" si="41"/>
        <v>4044.6</v>
      </c>
      <c r="O47" s="482">
        <f t="shared" si="42"/>
        <v>4333.5</v>
      </c>
      <c r="P47" s="482">
        <f t="shared" si="43"/>
        <v>4622.4000000000005</v>
      </c>
      <c r="Q47" s="482">
        <f t="shared" si="44"/>
        <v>4911.3</v>
      </c>
      <c r="R47" s="482">
        <f t="shared" si="45"/>
        <v>5200.2</v>
      </c>
      <c r="S47" s="482">
        <f t="shared" si="46"/>
        <v>5489.0999999999995</v>
      </c>
      <c r="T47" s="482">
        <f t="shared" si="47"/>
        <v>5778</v>
      </c>
      <c r="U47" s="482">
        <f t="shared" si="48"/>
        <v>6066.9000000000005</v>
      </c>
      <c r="V47" s="482">
        <f t="shared" si="49"/>
        <v>6355.8</v>
      </c>
      <c r="W47" s="482">
        <f t="shared" si="50"/>
        <v>6644.7</v>
      </c>
      <c r="X47" s="482">
        <f t="shared" si="51"/>
        <v>6933.5999999999995</v>
      </c>
      <c r="Y47" s="134">
        <f t="shared" si="52"/>
        <v>7222.5</v>
      </c>
      <c r="Z47" s="134">
        <f t="shared" si="53"/>
        <v>7944.75</v>
      </c>
      <c r="AA47" s="134">
        <f t="shared" si="54"/>
        <v>8667</v>
      </c>
      <c r="AB47" s="134">
        <f t="shared" si="55"/>
        <v>9389.25</v>
      </c>
      <c r="AC47" s="134">
        <f t="shared" si="56"/>
        <v>10111.5</v>
      </c>
      <c r="AD47" s="134">
        <f t="shared" si="57"/>
        <v>10833.75</v>
      </c>
      <c r="AE47" s="269" t="s">
        <v>528</v>
      </c>
      <c r="AF47" s="263" t="s">
        <v>529</v>
      </c>
    </row>
    <row r="48" spans="1:32" ht="16.5" thickBot="1" x14ac:dyDescent="0.3">
      <c r="A48" s="655"/>
      <c r="B48" s="492" t="s">
        <v>500</v>
      </c>
      <c r="C48" s="482">
        <f t="shared" si="31"/>
        <v>866.69999999999993</v>
      </c>
      <c r="D48" s="482">
        <f t="shared" si="32"/>
        <v>1155.6000000000001</v>
      </c>
      <c r="E48" s="482">
        <f t="shared" si="33"/>
        <v>1444.5</v>
      </c>
      <c r="F48" s="482">
        <f t="shared" si="34"/>
        <v>1733.3999999999999</v>
      </c>
      <c r="G48" s="482">
        <f t="shared" si="35"/>
        <v>2022.3</v>
      </c>
      <c r="H48" s="482">
        <f t="shared" si="36"/>
        <v>2311.2000000000003</v>
      </c>
      <c r="I48" s="482">
        <f t="shared" si="37"/>
        <v>2600.1</v>
      </c>
      <c r="J48" s="480">
        <v>2889</v>
      </c>
      <c r="K48" s="482">
        <f t="shared" si="38"/>
        <v>3177.9</v>
      </c>
      <c r="L48" s="482">
        <f t="shared" si="39"/>
        <v>3466.7999999999997</v>
      </c>
      <c r="M48" s="482">
        <f t="shared" si="40"/>
        <v>3755.7000000000003</v>
      </c>
      <c r="N48" s="482">
        <f t="shared" si="41"/>
        <v>4044.6</v>
      </c>
      <c r="O48" s="482">
        <f t="shared" si="42"/>
        <v>4333.5</v>
      </c>
      <c r="P48" s="482">
        <f t="shared" si="43"/>
        <v>4622.4000000000005</v>
      </c>
      <c r="Q48" s="482">
        <f t="shared" si="44"/>
        <v>4911.3</v>
      </c>
      <c r="R48" s="482">
        <f t="shared" si="45"/>
        <v>5200.2</v>
      </c>
      <c r="S48" s="482">
        <f t="shared" si="46"/>
        <v>5489.0999999999995</v>
      </c>
      <c r="T48" s="482">
        <f t="shared" si="47"/>
        <v>5778</v>
      </c>
      <c r="U48" s="482">
        <f t="shared" si="48"/>
        <v>6066.9000000000005</v>
      </c>
      <c r="V48" s="482">
        <f t="shared" si="49"/>
        <v>6355.8</v>
      </c>
      <c r="W48" s="482">
        <f t="shared" si="50"/>
        <v>6644.7</v>
      </c>
      <c r="X48" s="482">
        <f t="shared" si="51"/>
        <v>6933.5999999999995</v>
      </c>
      <c r="Y48" s="134">
        <f t="shared" si="52"/>
        <v>7222.5</v>
      </c>
      <c r="Z48" s="134">
        <f t="shared" si="53"/>
        <v>7944.75</v>
      </c>
      <c r="AA48" s="134">
        <f t="shared" si="54"/>
        <v>8667</v>
      </c>
      <c r="AB48" s="134">
        <f t="shared" si="55"/>
        <v>9389.25</v>
      </c>
      <c r="AC48" s="134">
        <f t="shared" si="56"/>
        <v>10111.5</v>
      </c>
      <c r="AD48" s="134">
        <f t="shared" si="57"/>
        <v>10833.75</v>
      </c>
      <c r="AE48" s="269" t="s">
        <v>530</v>
      </c>
      <c r="AF48" s="263" t="s">
        <v>531</v>
      </c>
    </row>
    <row r="49" spans="1:32" ht="16.5" thickBot="1" x14ac:dyDescent="0.3">
      <c r="A49" s="655"/>
      <c r="B49" s="492" t="s">
        <v>501</v>
      </c>
      <c r="C49" s="482">
        <f t="shared" si="31"/>
        <v>866.69999999999993</v>
      </c>
      <c r="D49" s="482">
        <f t="shared" si="32"/>
        <v>1155.6000000000001</v>
      </c>
      <c r="E49" s="482">
        <f t="shared" si="33"/>
        <v>1444.5</v>
      </c>
      <c r="F49" s="482">
        <f t="shared" si="34"/>
        <v>1733.3999999999999</v>
      </c>
      <c r="G49" s="482">
        <f t="shared" si="35"/>
        <v>2022.3</v>
      </c>
      <c r="H49" s="482">
        <f t="shared" si="36"/>
        <v>2311.2000000000003</v>
      </c>
      <c r="I49" s="482">
        <f t="shared" si="37"/>
        <v>2600.1</v>
      </c>
      <c r="J49" s="480">
        <v>2889</v>
      </c>
      <c r="K49" s="482">
        <f t="shared" si="38"/>
        <v>3177.9</v>
      </c>
      <c r="L49" s="482">
        <f t="shared" si="39"/>
        <v>3466.7999999999997</v>
      </c>
      <c r="M49" s="482">
        <f t="shared" si="40"/>
        <v>3755.7000000000003</v>
      </c>
      <c r="N49" s="482">
        <f t="shared" si="41"/>
        <v>4044.6</v>
      </c>
      <c r="O49" s="482">
        <f t="shared" si="42"/>
        <v>4333.5</v>
      </c>
      <c r="P49" s="482">
        <f t="shared" si="43"/>
        <v>4622.4000000000005</v>
      </c>
      <c r="Q49" s="482">
        <f t="shared" si="44"/>
        <v>4911.3</v>
      </c>
      <c r="R49" s="482">
        <f t="shared" si="45"/>
        <v>5200.2</v>
      </c>
      <c r="S49" s="482">
        <f t="shared" si="46"/>
        <v>5489.0999999999995</v>
      </c>
      <c r="T49" s="482">
        <f t="shared" si="47"/>
        <v>5778</v>
      </c>
      <c r="U49" s="482">
        <f t="shared" si="48"/>
        <v>6066.9000000000005</v>
      </c>
      <c r="V49" s="482">
        <f t="shared" si="49"/>
        <v>6355.8</v>
      </c>
      <c r="W49" s="482">
        <f t="shared" si="50"/>
        <v>6644.7</v>
      </c>
      <c r="X49" s="482">
        <f t="shared" si="51"/>
        <v>6933.5999999999995</v>
      </c>
      <c r="Y49" s="134">
        <f t="shared" si="52"/>
        <v>7222.5</v>
      </c>
      <c r="Z49" s="134">
        <f t="shared" si="53"/>
        <v>7944.75</v>
      </c>
      <c r="AA49" s="134">
        <f t="shared" si="54"/>
        <v>8667</v>
      </c>
      <c r="AB49" s="134">
        <f t="shared" si="55"/>
        <v>9389.25</v>
      </c>
      <c r="AC49" s="134">
        <f t="shared" si="56"/>
        <v>10111.5</v>
      </c>
      <c r="AD49" s="134">
        <f t="shared" si="57"/>
        <v>10833.75</v>
      </c>
      <c r="AE49" s="269" t="s">
        <v>532</v>
      </c>
      <c r="AF49" s="263" t="s">
        <v>533</v>
      </c>
    </row>
    <row r="50" spans="1:32" ht="16.5" thickBot="1" x14ac:dyDescent="0.3">
      <c r="A50" s="655"/>
      <c r="B50" s="492" t="s">
        <v>515</v>
      </c>
      <c r="C50" s="482">
        <f t="shared" si="31"/>
        <v>866.69999999999993</v>
      </c>
      <c r="D50" s="482">
        <f t="shared" si="32"/>
        <v>1155.6000000000001</v>
      </c>
      <c r="E50" s="482">
        <f t="shared" si="33"/>
        <v>1444.5</v>
      </c>
      <c r="F50" s="482">
        <f t="shared" si="34"/>
        <v>1733.3999999999999</v>
      </c>
      <c r="G50" s="482">
        <f t="shared" si="35"/>
        <v>2022.3</v>
      </c>
      <c r="H50" s="482">
        <f t="shared" si="36"/>
        <v>2311.2000000000003</v>
      </c>
      <c r="I50" s="482">
        <f t="shared" si="37"/>
        <v>2600.1</v>
      </c>
      <c r="J50" s="480">
        <v>2889</v>
      </c>
      <c r="K50" s="482">
        <f t="shared" si="38"/>
        <v>3177.9</v>
      </c>
      <c r="L50" s="482">
        <f t="shared" si="39"/>
        <v>3466.7999999999997</v>
      </c>
      <c r="M50" s="482">
        <f t="shared" si="40"/>
        <v>3755.7000000000003</v>
      </c>
      <c r="N50" s="482">
        <f t="shared" si="41"/>
        <v>4044.6</v>
      </c>
      <c r="O50" s="482">
        <f t="shared" si="42"/>
        <v>4333.5</v>
      </c>
      <c r="P50" s="482">
        <f t="shared" si="43"/>
        <v>4622.4000000000005</v>
      </c>
      <c r="Q50" s="482">
        <f t="shared" si="44"/>
        <v>4911.3</v>
      </c>
      <c r="R50" s="482">
        <f t="shared" si="45"/>
        <v>5200.2</v>
      </c>
      <c r="S50" s="482">
        <f t="shared" si="46"/>
        <v>5489.0999999999995</v>
      </c>
      <c r="T50" s="482">
        <f t="shared" si="47"/>
        <v>5778</v>
      </c>
      <c r="U50" s="482">
        <f t="shared" si="48"/>
        <v>6066.9000000000005</v>
      </c>
      <c r="V50" s="482">
        <f t="shared" si="49"/>
        <v>6355.8</v>
      </c>
      <c r="W50" s="482">
        <f t="shared" si="50"/>
        <v>6644.7</v>
      </c>
      <c r="X50" s="482">
        <f t="shared" si="51"/>
        <v>6933.5999999999995</v>
      </c>
      <c r="Y50" s="134">
        <f t="shared" si="52"/>
        <v>7222.5</v>
      </c>
      <c r="Z50" s="134">
        <f t="shared" si="53"/>
        <v>7944.75</v>
      </c>
      <c r="AA50" s="134">
        <f t="shared" si="54"/>
        <v>8667</v>
      </c>
      <c r="AB50" s="134">
        <f t="shared" si="55"/>
        <v>9389.25</v>
      </c>
      <c r="AC50" s="134">
        <f t="shared" si="56"/>
        <v>10111.5</v>
      </c>
      <c r="AD50" s="134">
        <f t="shared" si="57"/>
        <v>10833.75</v>
      </c>
      <c r="AE50" s="269" t="s">
        <v>534</v>
      </c>
      <c r="AF50" s="263" t="s">
        <v>535</v>
      </c>
    </row>
    <row r="51" spans="1:32" ht="16.5" thickBot="1" x14ac:dyDescent="0.3">
      <c r="A51" s="655"/>
      <c r="B51" s="492" t="s">
        <v>502</v>
      </c>
      <c r="C51" s="482">
        <f t="shared" si="31"/>
        <v>866.69999999999993</v>
      </c>
      <c r="D51" s="482">
        <f t="shared" si="32"/>
        <v>1155.6000000000001</v>
      </c>
      <c r="E51" s="482">
        <f t="shared" si="33"/>
        <v>1444.5</v>
      </c>
      <c r="F51" s="482">
        <f t="shared" si="34"/>
        <v>1733.3999999999999</v>
      </c>
      <c r="G51" s="482">
        <f t="shared" si="35"/>
        <v>2022.3</v>
      </c>
      <c r="H51" s="482">
        <f t="shared" si="36"/>
        <v>2311.2000000000003</v>
      </c>
      <c r="I51" s="482">
        <f t="shared" si="37"/>
        <v>2600.1</v>
      </c>
      <c r="J51" s="480">
        <v>2889</v>
      </c>
      <c r="K51" s="482">
        <f t="shared" si="38"/>
        <v>3177.9</v>
      </c>
      <c r="L51" s="482">
        <f t="shared" si="39"/>
        <v>3466.7999999999997</v>
      </c>
      <c r="M51" s="482">
        <f t="shared" si="40"/>
        <v>3755.7000000000003</v>
      </c>
      <c r="N51" s="482">
        <f t="shared" si="41"/>
        <v>4044.6</v>
      </c>
      <c r="O51" s="482">
        <f t="shared" si="42"/>
        <v>4333.5</v>
      </c>
      <c r="P51" s="482">
        <f t="shared" si="43"/>
        <v>4622.4000000000005</v>
      </c>
      <c r="Q51" s="482">
        <f t="shared" si="44"/>
        <v>4911.3</v>
      </c>
      <c r="R51" s="482">
        <f t="shared" si="45"/>
        <v>5200.2</v>
      </c>
      <c r="S51" s="482">
        <f t="shared" si="46"/>
        <v>5489.0999999999995</v>
      </c>
      <c r="T51" s="482">
        <f t="shared" si="47"/>
        <v>5778</v>
      </c>
      <c r="U51" s="482">
        <f t="shared" si="48"/>
        <v>6066.9000000000005</v>
      </c>
      <c r="V51" s="482">
        <f t="shared" si="49"/>
        <v>6355.8</v>
      </c>
      <c r="W51" s="482">
        <f t="shared" si="50"/>
        <v>6644.7</v>
      </c>
      <c r="X51" s="482">
        <f t="shared" si="51"/>
        <v>6933.5999999999995</v>
      </c>
      <c r="Y51" s="134">
        <f t="shared" si="52"/>
        <v>7222.5</v>
      </c>
      <c r="Z51" s="134">
        <f t="shared" si="53"/>
        <v>7944.75</v>
      </c>
      <c r="AA51" s="134">
        <f t="shared" si="54"/>
        <v>8667</v>
      </c>
      <c r="AB51" s="134">
        <f t="shared" si="55"/>
        <v>9389.25</v>
      </c>
      <c r="AC51" s="134">
        <f t="shared" si="56"/>
        <v>10111.5</v>
      </c>
      <c r="AD51" s="134">
        <f t="shared" si="57"/>
        <v>10833.75</v>
      </c>
      <c r="AE51" s="269" t="s">
        <v>536</v>
      </c>
      <c r="AF51" s="263" t="s">
        <v>537</v>
      </c>
    </row>
    <row r="52" spans="1:32" ht="16.5" thickBot="1" x14ac:dyDescent="0.3">
      <c r="A52" s="655"/>
      <c r="B52" s="492" t="s">
        <v>503</v>
      </c>
      <c r="C52" s="482">
        <f t="shared" si="31"/>
        <v>866.69999999999993</v>
      </c>
      <c r="D52" s="482">
        <f t="shared" si="32"/>
        <v>1155.6000000000001</v>
      </c>
      <c r="E52" s="482">
        <f t="shared" si="33"/>
        <v>1444.5</v>
      </c>
      <c r="F52" s="482">
        <f t="shared" si="34"/>
        <v>1733.3999999999999</v>
      </c>
      <c r="G52" s="482">
        <f t="shared" si="35"/>
        <v>2022.3</v>
      </c>
      <c r="H52" s="482">
        <f t="shared" si="36"/>
        <v>2311.2000000000003</v>
      </c>
      <c r="I52" s="482">
        <f t="shared" si="37"/>
        <v>2600.1</v>
      </c>
      <c r="J52" s="480">
        <v>2889</v>
      </c>
      <c r="K52" s="482">
        <f t="shared" si="38"/>
        <v>3177.9</v>
      </c>
      <c r="L52" s="482">
        <f t="shared" si="39"/>
        <v>3466.7999999999997</v>
      </c>
      <c r="M52" s="482">
        <f t="shared" si="40"/>
        <v>3755.7000000000003</v>
      </c>
      <c r="N52" s="482">
        <f t="shared" si="41"/>
        <v>4044.6</v>
      </c>
      <c r="O52" s="482">
        <f t="shared" si="42"/>
        <v>4333.5</v>
      </c>
      <c r="P52" s="482">
        <f t="shared" si="43"/>
        <v>4622.4000000000005</v>
      </c>
      <c r="Q52" s="482">
        <f t="shared" si="44"/>
        <v>4911.3</v>
      </c>
      <c r="R52" s="482">
        <f t="shared" si="45"/>
        <v>5200.2</v>
      </c>
      <c r="S52" s="482">
        <f t="shared" si="46"/>
        <v>5489.0999999999995</v>
      </c>
      <c r="T52" s="482">
        <f t="shared" si="47"/>
        <v>5778</v>
      </c>
      <c r="U52" s="482">
        <f t="shared" si="48"/>
        <v>6066.9000000000005</v>
      </c>
      <c r="V52" s="482">
        <f t="shared" si="49"/>
        <v>6355.8</v>
      </c>
      <c r="W52" s="482">
        <f t="shared" si="50"/>
        <v>6644.7</v>
      </c>
      <c r="X52" s="482">
        <f t="shared" si="51"/>
        <v>6933.5999999999995</v>
      </c>
      <c r="Y52" s="134">
        <f t="shared" si="52"/>
        <v>7222.5</v>
      </c>
      <c r="Z52" s="134">
        <f t="shared" si="53"/>
        <v>7944.75</v>
      </c>
      <c r="AA52" s="134">
        <f t="shared" si="54"/>
        <v>8667</v>
      </c>
      <c r="AB52" s="134">
        <f t="shared" si="55"/>
        <v>9389.25</v>
      </c>
      <c r="AC52" s="134">
        <f t="shared" si="56"/>
        <v>10111.5</v>
      </c>
      <c r="AD52" s="134">
        <f t="shared" si="57"/>
        <v>10833.75</v>
      </c>
      <c r="AE52" s="269" t="s">
        <v>538</v>
      </c>
      <c r="AF52" s="263" t="s">
        <v>539</v>
      </c>
    </row>
    <row r="53" spans="1:32" ht="16.5" thickBot="1" x14ac:dyDescent="0.3">
      <c r="A53" s="655"/>
      <c r="B53" s="492" t="s">
        <v>516</v>
      </c>
      <c r="C53" s="482">
        <f t="shared" si="31"/>
        <v>866.69999999999993</v>
      </c>
      <c r="D53" s="482">
        <f t="shared" si="32"/>
        <v>1155.6000000000001</v>
      </c>
      <c r="E53" s="482">
        <f t="shared" si="33"/>
        <v>1444.5</v>
      </c>
      <c r="F53" s="482">
        <f t="shared" si="34"/>
        <v>1733.3999999999999</v>
      </c>
      <c r="G53" s="482">
        <f t="shared" si="35"/>
        <v>2022.3</v>
      </c>
      <c r="H53" s="482">
        <f t="shared" si="36"/>
        <v>2311.2000000000003</v>
      </c>
      <c r="I53" s="482">
        <f t="shared" si="37"/>
        <v>2600.1</v>
      </c>
      <c r="J53" s="480">
        <v>2889</v>
      </c>
      <c r="K53" s="482">
        <f t="shared" si="38"/>
        <v>3177.9</v>
      </c>
      <c r="L53" s="482">
        <f t="shared" si="39"/>
        <v>3466.7999999999997</v>
      </c>
      <c r="M53" s="482">
        <f t="shared" si="40"/>
        <v>3755.7000000000003</v>
      </c>
      <c r="N53" s="482">
        <f t="shared" si="41"/>
        <v>4044.6</v>
      </c>
      <c r="O53" s="482">
        <f t="shared" si="42"/>
        <v>4333.5</v>
      </c>
      <c r="P53" s="482">
        <f t="shared" si="43"/>
        <v>4622.4000000000005</v>
      </c>
      <c r="Q53" s="482">
        <f t="shared" si="44"/>
        <v>4911.3</v>
      </c>
      <c r="R53" s="482">
        <f t="shared" si="45"/>
        <v>5200.2</v>
      </c>
      <c r="S53" s="482">
        <f t="shared" si="46"/>
        <v>5489.0999999999995</v>
      </c>
      <c r="T53" s="482">
        <f t="shared" si="47"/>
        <v>5778</v>
      </c>
      <c r="U53" s="482">
        <f t="shared" si="48"/>
        <v>6066.9000000000005</v>
      </c>
      <c r="V53" s="482">
        <f t="shared" si="49"/>
        <v>6355.8</v>
      </c>
      <c r="W53" s="482">
        <f t="shared" si="50"/>
        <v>6644.7</v>
      </c>
      <c r="X53" s="482">
        <f t="shared" si="51"/>
        <v>6933.5999999999995</v>
      </c>
      <c r="Y53" s="134">
        <f t="shared" si="52"/>
        <v>7222.5</v>
      </c>
      <c r="Z53" s="134">
        <f t="shared" si="53"/>
        <v>7944.75</v>
      </c>
      <c r="AA53" s="134">
        <f t="shared" si="54"/>
        <v>8667</v>
      </c>
      <c r="AB53" s="134">
        <f t="shared" si="55"/>
        <v>9389.25</v>
      </c>
      <c r="AC53" s="134">
        <f t="shared" si="56"/>
        <v>10111.5</v>
      </c>
      <c r="AD53" s="134">
        <f t="shared" si="57"/>
        <v>10833.75</v>
      </c>
      <c r="AE53" s="269" t="s">
        <v>540</v>
      </c>
      <c r="AF53" s="263" t="s">
        <v>364</v>
      </c>
    </row>
    <row r="54" spans="1:32" ht="16.5" thickBot="1" x14ac:dyDescent="0.3">
      <c r="A54" s="655"/>
      <c r="B54" s="492" t="s">
        <v>517</v>
      </c>
      <c r="C54" s="482">
        <f t="shared" si="31"/>
        <v>866.69999999999993</v>
      </c>
      <c r="D54" s="482">
        <f t="shared" si="32"/>
        <v>1155.6000000000001</v>
      </c>
      <c r="E54" s="482">
        <f t="shared" si="33"/>
        <v>1444.5</v>
      </c>
      <c r="F54" s="482">
        <f t="shared" si="34"/>
        <v>1733.3999999999999</v>
      </c>
      <c r="G54" s="482">
        <f t="shared" si="35"/>
        <v>2022.3</v>
      </c>
      <c r="H54" s="482">
        <f t="shared" si="36"/>
        <v>2311.2000000000003</v>
      </c>
      <c r="I54" s="482">
        <f t="shared" si="37"/>
        <v>2600.1</v>
      </c>
      <c r="J54" s="480">
        <v>2889</v>
      </c>
      <c r="K54" s="482">
        <f t="shared" si="38"/>
        <v>3177.9</v>
      </c>
      <c r="L54" s="482">
        <f t="shared" si="39"/>
        <v>3466.7999999999997</v>
      </c>
      <c r="M54" s="482">
        <f t="shared" si="40"/>
        <v>3755.7000000000003</v>
      </c>
      <c r="N54" s="482">
        <f t="shared" si="41"/>
        <v>4044.6</v>
      </c>
      <c r="O54" s="482">
        <f t="shared" si="42"/>
        <v>4333.5</v>
      </c>
      <c r="P54" s="482">
        <f t="shared" si="43"/>
        <v>4622.4000000000005</v>
      </c>
      <c r="Q54" s="482">
        <f t="shared" si="44"/>
        <v>4911.3</v>
      </c>
      <c r="R54" s="482">
        <f t="shared" si="45"/>
        <v>5200.2</v>
      </c>
      <c r="S54" s="482">
        <f t="shared" si="46"/>
        <v>5489.0999999999995</v>
      </c>
      <c r="T54" s="482">
        <f t="shared" si="47"/>
        <v>5778</v>
      </c>
      <c r="U54" s="482">
        <f t="shared" si="48"/>
        <v>6066.9000000000005</v>
      </c>
      <c r="V54" s="482">
        <f t="shared" si="49"/>
        <v>6355.8</v>
      </c>
      <c r="W54" s="482">
        <f t="shared" si="50"/>
        <v>6644.7</v>
      </c>
      <c r="X54" s="482">
        <f t="shared" si="51"/>
        <v>6933.5999999999995</v>
      </c>
      <c r="Y54" s="134">
        <f t="shared" si="52"/>
        <v>7222.5</v>
      </c>
      <c r="Z54" s="134">
        <f t="shared" si="53"/>
        <v>7944.75</v>
      </c>
      <c r="AA54" s="134">
        <f t="shared" si="54"/>
        <v>8667</v>
      </c>
      <c r="AB54" s="134">
        <f t="shared" si="55"/>
        <v>9389.25</v>
      </c>
      <c r="AC54" s="134">
        <f t="shared" si="56"/>
        <v>10111.5</v>
      </c>
      <c r="AD54" s="134">
        <f t="shared" si="57"/>
        <v>10833.75</v>
      </c>
      <c r="AE54" s="269" t="s">
        <v>541</v>
      </c>
      <c r="AF54" s="263" t="s">
        <v>542</v>
      </c>
    </row>
    <row r="55" spans="1:32" ht="16.5" thickBot="1" x14ac:dyDescent="0.3">
      <c r="A55" s="655"/>
      <c r="B55" s="492" t="s">
        <v>504</v>
      </c>
      <c r="C55" s="482">
        <f t="shared" si="31"/>
        <v>866.69999999999993</v>
      </c>
      <c r="D55" s="482">
        <f t="shared" si="32"/>
        <v>1155.6000000000001</v>
      </c>
      <c r="E55" s="482">
        <f t="shared" si="33"/>
        <v>1444.5</v>
      </c>
      <c r="F55" s="482">
        <f t="shared" si="34"/>
        <v>1733.3999999999999</v>
      </c>
      <c r="G55" s="482">
        <f t="shared" si="35"/>
        <v>2022.3</v>
      </c>
      <c r="H55" s="482">
        <f t="shared" si="36"/>
        <v>2311.2000000000003</v>
      </c>
      <c r="I55" s="482">
        <f t="shared" si="37"/>
        <v>2600.1</v>
      </c>
      <c r="J55" s="480">
        <v>2889</v>
      </c>
      <c r="K55" s="482">
        <f t="shared" si="38"/>
        <v>3177.9</v>
      </c>
      <c r="L55" s="482">
        <f t="shared" si="39"/>
        <v>3466.7999999999997</v>
      </c>
      <c r="M55" s="482">
        <f t="shared" si="40"/>
        <v>3755.7000000000003</v>
      </c>
      <c r="N55" s="482">
        <f t="shared" si="41"/>
        <v>4044.6</v>
      </c>
      <c r="O55" s="482">
        <f t="shared" si="42"/>
        <v>4333.5</v>
      </c>
      <c r="P55" s="482">
        <f t="shared" si="43"/>
        <v>4622.4000000000005</v>
      </c>
      <c r="Q55" s="482">
        <f t="shared" si="44"/>
        <v>4911.3</v>
      </c>
      <c r="R55" s="482">
        <f t="shared" si="45"/>
        <v>5200.2</v>
      </c>
      <c r="S55" s="482">
        <f t="shared" si="46"/>
        <v>5489.0999999999995</v>
      </c>
      <c r="T55" s="482">
        <f t="shared" si="47"/>
        <v>5778</v>
      </c>
      <c r="U55" s="482">
        <f t="shared" si="48"/>
        <v>6066.9000000000005</v>
      </c>
      <c r="V55" s="482">
        <f t="shared" si="49"/>
        <v>6355.8</v>
      </c>
      <c r="W55" s="482">
        <f t="shared" si="50"/>
        <v>6644.7</v>
      </c>
      <c r="X55" s="482">
        <f t="shared" si="51"/>
        <v>6933.5999999999995</v>
      </c>
      <c r="Y55" s="134">
        <f t="shared" si="52"/>
        <v>7222.5</v>
      </c>
      <c r="Z55" s="134">
        <f t="shared" si="53"/>
        <v>7944.75</v>
      </c>
      <c r="AA55" s="134">
        <f t="shared" si="54"/>
        <v>8667</v>
      </c>
      <c r="AB55" s="134">
        <f t="shared" si="55"/>
        <v>9389.25</v>
      </c>
      <c r="AC55" s="134">
        <f t="shared" si="56"/>
        <v>10111.5</v>
      </c>
      <c r="AD55" s="134">
        <f t="shared" si="57"/>
        <v>10833.75</v>
      </c>
      <c r="AE55" s="269" t="s">
        <v>543</v>
      </c>
      <c r="AF55" s="263" t="s">
        <v>544</v>
      </c>
    </row>
    <row r="56" spans="1:32" ht="16.5" thickBot="1" x14ac:dyDescent="0.3">
      <c r="A56" s="655"/>
      <c r="B56" s="492" t="s">
        <v>505</v>
      </c>
      <c r="C56" s="482">
        <f t="shared" si="31"/>
        <v>866.69999999999993</v>
      </c>
      <c r="D56" s="482">
        <f t="shared" si="32"/>
        <v>1155.6000000000001</v>
      </c>
      <c r="E56" s="482">
        <f t="shared" si="33"/>
        <v>1444.5</v>
      </c>
      <c r="F56" s="482">
        <f t="shared" si="34"/>
        <v>1733.3999999999999</v>
      </c>
      <c r="G56" s="482">
        <f t="shared" si="35"/>
        <v>2022.3</v>
      </c>
      <c r="H56" s="482">
        <f t="shared" si="36"/>
        <v>2311.2000000000003</v>
      </c>
      <c r="I56" s="482">
        <f t="shared" si="37"/>
        <v>2600.1</v>
      </c>
      <c r="J56" s="480">
        <v>2889</v>
      </c>
      <c r="K56" s="482">
        <f t="shared" si="38"/>
        <v>3177.9</v>
      </c>
      <c r="L56" s="482">
        <f t="shared" si="39"/>
        <v>3466.7999999999997</v>
      </c>
      <c r="M56" s="482">
        <f t="shared" si="40"/>
        <v>3755.7000000000003</v>
      </c>
      <c r="N56" s="482">
        <f t="shared" si="41"/>
        <v>4044.6</v>
      </c>
      <c r="O56" s="482">
        <f t="shared" si="42"/>
        <v>4333.5</v>
      </c>
      <c r="P56" s="482">
        <f t="shared" si="43"/>
        <v>4622.4000000000005</v>
      </c>
      <c r="Q56" s="482">
        <f t="shared" si="44"/>
        <v>4911.3</v>
      </c>
      <c r="R56" s="482">
        <f t="shared" si="45"/>
        <v>5200.2</v>
      </c>
      <c r="S56" s="482">
        <f t="shared" si="46"/>
        <v>5489.0999999999995</v>
      </c>
      <c r="T56" s="482">
        <f t="shared" si="47"/>
        <v>5778</v>
      </c>
      <c r="U56" s="482">
        <f t="shared" si="48"/>
        <v>6066.9000000000005</v>
      </c>
      <c r="V56" s="482">
        <f t="shared" si="49"/>
        <v>6355.8</v>
      </c>
      <c r="W56" s="482">
        <f t="shared" si="50"/>
        <v>6644.7</v>
      </c>
      <c r="X56" s="482">
        <f t="shared" si="51"/>
        <v>6933.5999999999995</v>
      </c>
      <c r="Y56" s="134">
        <f t="shared" si="52"/>
        <v>7222.5</v>
      </c>
      <c r="Z56" s="134">
        <f t="shared" si="53"/>
        <v>7944.75</v>
      </c>
      <c r="AA56" s="134">
        <f t="shared" si="54"/>
        <v>8667</v>
      </c>
      <c r="AB56" s="134">
        <f t="shared" si="55"/>
        <v>9389.25</v>
      </c>
      <c r="AC56" s="134">
        <f t="shared" si="56"/>
        <v>10111.5</v>
      </c>
      <c r="AD56" s="134">
        <f t="shared" si="57"/>
        <v>10833.75</v>
      </c>
      <c r="AE56" s="269" t="s">
        <v>545</v>
      </c>
      <c r="AF56" s="263" t="s">
        <v>546</v>
      </c>
    </row>
    <row r="57" spans="1:32" ht="16.5" thickBot="1" x14ac:dyDescent="0.3">
      <c r="A57" s="655"/>
      <c r="B57" s="492" t="s">
        <v>506</v>
      </c>
      <c r="C57" s="482">
        <f t="shared" si="31"/>
        <v>866.69999999999993</v>
      </c>
      <c r="D57" s="482">
        <f t="shared" si="32"/>
        <v>1155.6000000000001</v>
      </c>
      <c r="E57" s="482">
        <f t="shared" si="33"/>
        <v>1444.5</v>
      </c>
      <c r="F57" s="482">
        <f t="shared" si="34"/>
        <v>1733.3999999999999</v>
      </c>
      <c r="G57" s="482">
        <f t="shared" si="35"/>
        <v>2022.3</v>
      </c>
      <c r="H57" s="482">
        <f t="shared" si="36"/>
        <v>2311.2000000000003</v>
      </c>
      <c r="I57" s="482">
        <f t="shared" si="37"/>
        <v>2600.1</v>
      </c>
      <c r="J57" s="480">
        <v>2889</v>
      </c>
      <c r="K57" s="482">
        <f t="shared" si="38"/>
        <v>3177.9</v>
      </c>
      <c r="L57" s="482">
        <f t="shared" si="39"/>
        <v>3466.7999999999997</v>
      </c>
      <c r="M57" s="482">
        <f t="shared" si="40"/>
        <v>3755.7000000000003</v>
      </c>
      <c r="N57" s="482">
        <f t="shared" si="41"/>
        <v>4044.6</v>
      </c>
      <c r="O57" s="482">
        <f t="shared" si="42"/>
        <v>4333.5</v>
      </c>
      <c r="P57" s="482">
        <f t="shared" si="43"/>
        <v>4622.4000000000005</v>
      </c>
      <c r="Q57" s="482">
        <f t="shared" si="44"/>
        <v>4911.3</v>
      </c>
      <c r="R57" s="482">
        <f t="shared" si="45"/>
        <v>5200.2</v>
      </c>
      <c r="S57" s="482">
        <f t="shared" si="46"/>
        <v>5489.0999999999995</v>
      </c>
      <c r="T57" s="482">
        <f t="shared" si="47"/>
        <v>5778</v>
      </c>
      <c r="U57" s="482">
        <f t="shared" si="48"/>
        <v>6066.9000000000005</v>
      </c>
      <c r="V57" s="482">
        <f t="shared" si="49"/>
        <v>6355.8</v>
      </c>
      <c r="W57" s="482">
        <f t="shared" si="50"/>
        <v>6644.7</v>
      </c>
      <c r="X57" s="482">
        <f t="shared" si="51"/>
        <v>6933.5999999999995</v>
      </c>
      <c r="Y57" s="134">
        <f t="shared" si="52"/>
        <v>7222.5</v>
      </c>
      <c r="Z57" s="134">
        <f t="shared" si="53"/>
        <v>7944.75</v>
      </c>
      <c r="AA57" s="134">
        <f t="shared" si="54"/>
        <v>8667</v>
      </c>
      <c r="AB57" s="134">
        <f t="shared" si="55"/>
        <v>9389.25</v>
      </c>
      <c r="AC57" s="134">
        <f t="shared" si="56"/>
        <v>10111.5</v>
      </c>
      <c r="AD57" s="134">
        <f t="shared" si="57"/>
        <v>10833.75</v>
      </c>
      <c r="AE57" s="269" t="s">
        <v>547</v>
      </c>
      <c r="AF57" s="263" t="s">
        <v>548</v>
      </c>
    </row>
    <row r="58" spans="1:32" ht="16.5" thickBot="1" x14ac:dyDescent="0.3">
      <c r="A58" s="655"/>
      <c r="B58" s="492" t="s">
        <v>507</v>
      </c>
      <c r="C58" s="482">
        <f t="shared" si="31"/>
        <v>866.69999999999993</v>
      </c>
      <c r="D58" s="482">
        <f t="shared" si="32"/>
        <v>1155.6000000000001</v>
      </c>
      <c r="E58" s="482">
        <f t="shared" si="33"/>
        <v>1444.5</v>
      </c>
      <c r="F58" s="482">
        <f t="shared" si="34"/>
        <v>1733.3999999999999</v>
      </c>
      <c r="G58" s="482">
        <f t="shared" si="35"/>
        <v>2022.3</v>
      </c>
      <c r="H58" s="482">
        <f t="shared" si="36"/>
        <v>2311.2000000000003</v>
      </c>
      <c r="I58" s="482">
        <f t="shared" si="37"/>
        <v>2600.1</v>
      </c>
      <c r="J58" s="480">
        <v>2889</v>
      </c>
      <c r="K58" s="482">
        <f t="shared" si="38"/>
        <v>3177.9</v>
      </c>
      <c r="L58" s="482">
        <f t="shared" si="39"/>
        <v>3466.7999999999997</v>
      </c>
      <c r="M58" s="482">
        <f t="shared" si="40"/>
        <v>3755.7000000000003</v>
      </c>
      <c r="N58" s="482">
        <f t="shared" si="41"/>
        <v>4044.6</v>
      </c>
      <c r="O58" s="482">
        <f t="shared" si="42"/>
        <v>4333.5</v>
      </c>
      <c r="P58" s="482">
        <f t="shared" si="43"/>
        <v>4622.4000000000005</v>
      </c>
      <c r="Q58" s="482">
        <f t="shared" si="44"/>
        <v>4911.3</v>
      </c>
      <c r="R58" s="482">
        <f t="shared" si="45"/>
        <v>5200.2</v>
      </c>
      <c r="S58" s="482">
        <f t="shared" si="46"/>
        <v>5489.0999999999995</v>
      </c>
      <c r="T58" s="482">
        <f t="shared" si="47"/>
        <v>5778</v>
      </c>
      <c r="U58" s="482">
        <f t="shared" si="48"/>
        <v>6066.9000000000005</v>
      </c>
      <c r="V58" s="482">
        <f t="shared" si="49"/>
        <v>6355.8</v>
      </c>
      <c r="W58" s="482">
        <f t="shared" si="50"/>
        <v>6644.7</v>
      </c>
      <c r="X58" s="482">
        <f t="shared" si="51"/>
        <v>6933.5999999999995</v>
      </c>
      <c r="Y58" s="134">
        <f t="shared" si="52"/>
        <v>7222.5</v>
      </c>
      <c r="Z58" s="134">
        <f t="shared" si="53"/>
        <v>7944.75</v>
      </c>
      <c r="AA58" s="134">
        <f t="shared" si="54"/>
        <v>8667</v>
      </c>
      <c r="AB58" s="134">
        <f t="shared" si="55"/>
        <v>9389.25</v>
      </c>
      <c r="AC58" s="134">
        <f t="shared" si="56"/>
        <v>10111.5</v>
      </c>
      <c r="AD58" s="134">
        <f t="shared" si="57"/>
        <v>10833.75</v>
      </c>
      <c r="AE58" s="269" t="s">
        <v>549</v>
      </c>
      <c r="AF58" s="263" t="s">
        <v>550</v>
      </c>
    </row>
    <row r="59" spans="1:32" ht="16.5" thickBot="1" x14ac:dyDescent="0.3">
      <c r="A59" s="655"/>
      <c r="B59" s="492" t="s">
        <v>508</v>
      </c>
      <c r="C59" s="482">
        <f t="shared" si="31"/>
        <v>866.69999999999993</v>
      </c>
      <c r="D59" s="482">
        <f t="shared" si="32"/>
        <v>1155.6000000000001</v>
      </c>
      <c r="E59" s="482">
        <f t="shared" si="33"/>
        <v>1444.5</v>
      </c>
      <c r="F59" s="482">
        <f t="shared" si="34"/>
        <v>1733.3999999999999</v>
      </c>
      <c r="G59" s="482">
        <f t="shared" si="35"/>
        <v>2022.3</v>
      </c>
      <c r="H59" s="482">
        <f t="shared" si="36"/>
        <v>2311.2000000000003</v>
      </c>
      <c r="I59" s="482">
        <f t="shared" si="37"/>
        <v>2600.1</v>
      </c>
      <c r="J59" s="480">
        <v>2889</v>
      </c>
      <c r="K59" s="482">
        <f t="shared" si="38"/>
        <v>3177.9</v>
      </c>
      <c r="L59" s="482">
        <f t="shared" si="39"/>
        <v>3466.7999999999997</v>
      </c>
      <c r="M59" s="482">
        <f t="shared" si="40"/>
        <v>3755.7000000000003</v>
      </c>
      <c r="N59" s="482">
        <f t="shared" si="41"/>
        <v>4044.6</v>
      </c>
      <c r="O59" s="482">
        <f t="shared" si="42"/>
        <v>4333.5</v>
      </c>
      <c r="P59" s="482">
        <f t="shared" si="43"/>
        <v>4622.4000000000005</v>
      </c>
      <c r="Q59" s="482">
        <f t="shared" si="44"/>
        <v>4911.3</v>
      </c>
      <c r="R59" s="482">
        <f t="shared" si="45"/>
        <v>5200.2</v>
      </c>
      <c r="S59" s="482">
        <f t="shared" si="46"/>
        <v>5489.0999999999995</v>
      </c>
      <c r="T59" s="482">
        <f t="shared" si="47"/>
        <v>5778</v>
      </c>
      <c r="U59" s="482">
        <f t="shared" si="48"/>
        <v>6066.9000000000005</v>
      </c>
      <c r="V59" s="482">
        <f t="shared" si="49"/>
        <v>6355.8</v>
      </c>
      <c r="W59" s="482">
        <f t="shared" si="50"/>
        <v>6644.7</v>
      </c>
      <c r="X59" s="482">
        <f t="shared" si="51"/>
        <v>6933.5999999999995</v>
      </c>
      <c r="Y59" s="134">
        <f t="shared" si="52"/>
        <v>7222.5</v>
      </c>
      <c r="Z59" s="134">
        <f t="shared" si="53"/>
        <v>7944.75</v>
      </c>
      <c r="AA59" s="134">
        <f t="shared" si="54"/>
        <v>8667</v>
      </c>
      <c r="AB59" s="134">
        <f t="shared" si="55"/>
        <v>9389.25</v>
      </c>
      <c r="AC59" s="134">
        <f t="shared" si="56"/>
        <v>10111.5</v>
      </c>
      <c r="AD59" s="134">
        <f t="shared" si="57"/>
        <v>10833.75</v>
      </c>
      <c r="AE59" s="269" t="s">
        <v>551</v>
      </c>
      <c r="AF59" s="263" t="s">
        <v>552</v>
      </c>
    </row>
    <row r="60" spans="1:32" ht="16.5" thickBot="1" x14ac:dyDescent="0.3">
      <c r="A60" s="655"/>
      <c r="B60" s="492" t="s">
        <v>509</v>
      </c>
      <c r="C60" s="482">
        <f t="shared" si="31"/>
        <v>866.69999999999993</v>
      </c>
      <c r="D60" s="482">
        <f t="shared" si="32"/>
        <v>1155.6000000000001</v>
      </c>
      <c r="E60" s="482">
        <f t="shared" si="33"/>
        <v>1444.5</v>
      </c>
      <c r="F60" s="482">
        <f t="shared" si="34"/>
        <v>1733.3999999999999</v>
      </c>
      <c r="G60" s="482">
        <f t="shared" si="35"/>
        <v>2022.3</v>
      </c>
      <c r="H60" s="482">
        <f t="shared" si="36"/>
        <v>2311.2000000000003</v>
      </c>
      <c r="I60" s="482">
        <f t="shared" si="37"/>
        <v>2600.1</v>
      </c>
      <c r="J60" s="480">
        <v>2889</v>
      </c>
      <c r="K60" s="482">
        <f t="shared" si="38"/>
        <v>3177.9</v>
      </c>
      <c r="L60" s="482">
        <f t="shared" si="39"/>
        <v>3466.7999999999997</v>
      </c>
      <c r="M60" s="482">
        <f t="shared" si="40"/>
        <v>3755.7000000000003</v>
      </c>
      <c r="N60" s="482">
        <f t="shared" si="41"/>
        <v>4044.6</v>
      </c>
      <c r="O60" s="482">
        <f t="shared" si="42"/>
        <v>4333.5</v>
      </c>
      <c r="P60" s="482">
        <f t="shared" si="43"/>
        <v>4622.4000000000005</v>
      </c>
      <c r="Q60" s="482">
        <f t="shared" si="44"/>
        <v>4911.3</v>
      </c>
      <c r="R60" s="482">
        <f t="shared" si="45"/>
        <v>5200.2</v>
      </c>
      <c r="S60" s="482">
        <f t="shared" si="46"/>
        <v>5489.0999999999995</v>
      </c>
      <c r="T60" s="482">
        <f t="shared" si="47"/>
        <v>5778</v>
      </c>
      <c r="U60" s="482">
        <f t="shared" si="48"/>
        <v>6066.9000000000005</v>
      </c>
      <c r="V60" s="482">
        <f t="shared" si="49"/>
        <v>6355.8</v>
      </c>
      <c r="W60" s="482">
        <f t="shared" si="50"/>
        <v>6644.7</v>
      </c>
      <c r="X60" s="482">
        <f t="shared" si="51"/>
        <v>6933.5999999999995</v>
      </c>
      <c r="Y60" s="134">
        <f t="shared" si="52"/>
        <v>7222.5</v>
      </c>
      <c r="Z60" s="134">
        <f t="shared" si="53"/>
        <v>7944.75</v>
      </c>
      <c r="AA60" s="134">
        <f t="shared" si="54"/>
        <v>8667</v>
      </c>
      <c r="AB60" s="134">
        <f t="shared" si="55"/>
        <v>9389.25</v>
      </c>
      <c r="AC60" s="134">
        <f t="shared" si="56"/>
        <v>10111.5</v>
      </c>
      <c r="AD60" s="134">
        <f t="shared" si="57"/>
        <v>10833.75</v>
      </c>
      <c r="AE60" s="269" t="s">
        <v>553</v>
      </c>
      <c r="AF60" s="263" t="s">
        <v>554</v>
      </c>
    </row>
    <row r="61" spans="1:32" ht="16.5" thickBot="1" x14ac:dyDescent="0.3">
      <c r="A61" s="655"/>
      <c r="B61" s="492" t="s">
        <v>518</v>
      </c>
      <c r="C61" s="482">
        <f t="shared" si="31"/>
        <v>866.69999999999993</v>
      </c>
      <c r="D61" s="482">
        <f t="shared" si="32"/>
        <v>1155.6000000000001</v>
      </c>
      <c r="E61" s="482">
        <f t="shared" si="33"/>
        <v>1444.5</v>
      </c>
      <c r="F61" s="482">
        <f t="shared" si="34"/>
        <v>1733.3999999999999</v>
      </c>
      <c r="G61" s="482">
        <f t="shared" si="35"/>
        <v>2022.3</v>
      </c>
      <c r="H61" s="482">
        <f t="shared" si="36"/>
        <v>2311.2000000000003</v>
      </c>
      <c r="I61" s="482">
        <f t="shared" si="37"/>
        <v>2600.1</v>
      </c>
      <c r="J61" s="480">
        <v>2889</v>
      </c>
      <c r="K61" s="482">
        <f t="shared" si="38"/>
        <v>3177.9</v>
      </c>
      <c r="L61" s="482">
        <f t="shared" si="39"/>
        <v>3466.7999999999997</v>
      </c>
      <c r="M61" s="482">
        <f t="shared" si="40"/>
        <v>3755.7000000000003</v>
      </c>
      <c r="N61" s="482">
        <f t="shared" si="41"/>
        <v>4044.6</v>
      </c>
      <c r="O61" s="482">
        <f t="shared" si="42"/>
        <v>4333.5</v>
      </c>
      <c r="P61" s="482">
        <f t="shared" si="43"/>
        <v>4622.4000000000005</v>
      </c>
      <c r="Q61" s="482">
        <f t="shared" si="44"/>
        <v>4911.3</v>
      </c>
      <c r="R61" s="482">
        <f t="shared" si="45"/>
        <v>5200.2</v>
      </c>
      <c r="S61" s="482">
        <f t="shared" si="46"/>
        <v>5489.0999999999995</v>
      </c>
      <c r="T61" s="482">
        <f t="shared" si="47"/>
        <v>5778</v>
      </c>
      <c r="U61" s="482">
        <f t="shared" si="48"/>
        <v>6066.9000000000005</v>
      </c>
      <c r="V61" s="482">
        <f t="shared" si="49"/>
        <v>6355.8</v>
      </c>
      <c r="W61" s="482">
        <f t="shared" si="50"/>
        <v>6644.7</v>
      </c>
      <c r="X61" s="482">
        <f t="shared" si="51"/>
        <v>6933.5999999999995</v>
      </c>
      <c r="Y61" s="134">
        <f t="shared" si="52"/>
        <v>7222.5</v>
      </c>
      <c r="Z61" s="134">
        <f t="shared" si="53"/>
        <v>7944.75</v>
      </c>
      <c r="AA61" s="134">
        <f t="shared" si="54"/>
        <v>8667</v>
      </c>
      <c r="AB61" s="134">
        <f t="shared" si="55"/>
        <v>9389.25</v>
      </c>
      <c r="AC61" s="134">
        <f t="shared" si="56"/>
        <v>10111.5</v>
      </c>
      <c r="AD61" s="134">
        <f t="shared" si="57"/>
        <v>10833.75</v>
      </c>
      <c r="AE61" s="269" t="s">
        <v>555</v>
      </c>
      <c r="AF61" s="263" t="s">
        <v>556</v>
      </c>
    </row>
    <row r="62" spans="1:32" ht="16.5" thickBot="1" x14ac:dyDescent="0.3">
      <c r="A62" s="655"/>
      <c r="B62" s="492" t="s">
        <v>519</v>
      </c>
      <c r="C62" s="482">
        <f t="shared" si="31"/>
        <v>866.69999999999993</v>
      </c>
      <c r="D62" s="482">
        <f t="shared" si="32"/>
        <v>1155.6000000000001</v>
      </c>
      <c r="E62" s="482">
        <f t="shared" si="33"/>
        <v>1444.5</v>
      </c>
      <c r="F62" s="482">
        <f t="shared" si="34"/>
        <v>1733.3999999999999</v>
      </c>
      <c r="G62" s="482">
        <f t="shared" si="35"/>
        <v>2022.3</v>
      </c>
      <c r="H62" s="482">
        <f t="shared" si="36"/>
        <v>2311.2000000000003</v>
      </c>
      <c r="I62" s="482">
        <f t="shared" si="37"/>
        <v>2600.1</v>
      </c>
      <c r="J62" s="480">
        <v>2889</v>
      </c>
      <c r="K62" s="482">
        <f t="shared" si="38"/>
        <v>3177.9</v>
      </c>
      <c r="L62" s="482">
        <f t="shared" si="39"/>
        <v>3466.7999999999997</v>
      </c>
      <c r="M62" s="482">
        <f t="shared" si="40"/>
        <v>3755.7000000000003</v>
      </c>
      <c r="N62" s="482">
        <f t="shared" si="41"/>
        <v>4044.6</v>
      </c>
      <c r="O62" s="482">
        <f t="shared" si="42"/>
        <v>4333.5</v>
      </c>
      <c r="P62" s="482">
        <f t="shared" si="43"/>
        <v>4622.4000000000005</v>
      </c>
      <c r="Q62" s="482">
        <f t="shared" si="44"/>
        <v>4911.3</v>
      </c>
      <c r="R62" s="482">
        <f t="shared" si="45"/>
        <v>5200.2</v>
      </c>
      <c r="S62" s="482">
        <f t="shared" si="46"/>
        <v>5489.0999999999995</v>
      </c>
      <c r="T62" s="482">
        <f t="shared" si="47"/>
        <v>5778</v>
      </c>
      <c r="U62" s="482">
        <f t="shared" si="48"/>
        <v>6066.9000000000005</v>
      </c>
      <c r="V62" s="482">
        <f t="shared" si="49"/>
        <v>6355.8</v>
      </c>
      <c r="W62" s="482">
        <f t="shared" si="50"/>
        <v>6644.7</v>
      </c>
      <c r="X62" s="482">
        <f t="shared" si="51"/>
        <v>6933.5999999999995</v>
      </c>
      <c r="Y62" s="134">
        <f t="shared" si="52"/>
        <v>7222.5</v>
      </c>
      <c r="Z62" s="134">
        <f t="shared" si="53"/>
        <v>7944.75</v>
      </c>
      <c r="AA62" s="134">
        <f t="shared" si="54"/>
        <v>8667</v>
      </c>
      <c r="AB62" s="134">
        <f t="shared" si="55"/>
        <v>9389.25</v>
      </c>
      <c r="AC62" s="134">
        <f t="shared" si="56"/>
        <v>10111.5</v>
      </c>
      <c r="AD62" s="134">
        <f t="shared" si="57"/>
        <v>10833.75</v>
      </c>
      <c r="AE62" s="269" t="s">
        <v>557</v>
      </c>
      <c r="AF62" s="263" t="s">
        <v>558</v>
      </c>
    </row>
    <row r="63" spans="1:32" ht="16.5" thickBot="1" x14ac:dyDescent="0.3">
      <c r="A63" s="655"/>
      <c r="B63" s="492" t="s">
        <v>520</v>
      </c>
      <c r="C63" s="482">
        <f t="shared" si="31"/>
        <v>866.69999999999993</v>
      </c>
      <c r="D63" s="482">
        <f t="shared" si="32"/>
        <v>1155.6000000000001</v>
      </c>
      <c r="E63" s="482">
        <f t="shared" si="33"/>
        <v>1444.5</v>
      </c>
      <c r="F63" s="482">
        <f t="shared" si="34"/>
        <v>1733.3999999999999</v>
      </c>
      <c r="G63" s="482">
        <f t="shared" si="35"/>
        <v>2022.3</v>
      </c>
      <c r="H63" s="482">
        <f t="shared" si="36"/>
        <v>2311.2000000000003</v>
      </c>
      <c r="I63" s="482">
        <f t="shared" si="37"/>
        <v>2600.1</v>
      </c>
      <c r="J63" s="480">
        <v>2889</v>
      </c>
      <c r="K63" s="482">
        <f t="shared" si="38"/>
        <v>3177.9</v>
      </c>
      <c r="L63" s="482">
        <f t="shared" si="39"/>
        <v>3466.7999999999997</v>
      </c>
      <c r="M63" s="482">
        <f t="shared" si="40"/>
        <v>3755.7000000000003</v>
      </c>
      <c r="N63" s="482">
        <f t="shared" si="41"/>
        <v>4044.6</v>
      </c>
      <c r="O63" s="482">
        <f t="shared" si="42"/>
        <v>4333.5</v>
      </c>
      <c r="P63" s="482">
        <f t="shared" si="43"/>
        <v>4622.4000000000005</v>
      </c>
      <c r="Q63" s="482">
        <f t="shared" si="44"/>
        <v>4911.3</v>
      </c>
      <c r="R63" s="482">
        <f t="shared" si="45"/>
        <v>5200.2</v>
      </c>
      <c r="S63" s="482">
        <f t="shared" si="46"/>
        <v>5489.0999999999995</v>
      </c>
      <c r="T63" s="482">
        <f t="shared" si="47"/>
        <v>5778</v>
      </c>
      <c r="U63" s="482">
        <f t="shared" si="48"/>
        <v>6066.9000000000005</v>
      </c>
      <c r="V63" s="482">
        <f t="shared" si="49"/>
        <v>6355.8</v>
      </c>
      <c r="W63" s="482">
        <f t="shared" si="50"/>
        <v>6644.7</v>
      </c>
      <c r="X63" s="482">
        <f t="shared" si="51"/>
        <v>6933.5999999999995</v>
      </c>
      <c r="Y63" s="134">
        <f t="shared" si="52"/>
        <v>7222.5</v>
      </c>
      <c r="Z63" s="134">
        <f t="shared" si="53"/>
        <v>7944.75</v>
      </c>
      <c r="AA63" s="134">
        <f t="shared" si="54"/>
        <v>8667</v>
      </c>
      <c r="AB63" s="134">
        <f t="shared" si="55"/>
        <v>9389.25</v>
      </c>
      <c r="AC63" s="134">
        <f t="shared" si="56"/>
        <v>10111.5</v>
      </c>
      <c r="AD63" s="134">
        <f t="shared" si="57"/>
        <v>10833.75</v>
      </c>
      <c r="AE63" s="269" t="s">
        <v>559</v>
      </c>
      <c r="AF63" s="263" t="s">
        <v>560</v>
      </c>
    </row>
    <row r="64" spans="1:32" ht="16.5" thickBot="1" x14ac:dyDescent="0.3">
      <c r="A64" s="655"/>
      <c r="B64" s="492" t="s">
        <v>521</v>
      </c>
      <c r="C64" s="482">
        <f t="shared" si="31"/>
        <v>866.69999999999993</v>
      </c>
      <c r="D64" s="482">
        <f t="shared" si="32"/>
        <v>1155.6000000000001</v>
      </c>
      <c r="E64" s="482">
        <f t="shared" si="33"/>
        <v>1444.5</v>
      </c>
      <c r="F64" s="482">
        <f t="shared" si="34"/>
        <v>1733.3999999999999</v>
      </c>
      <c r="G64" s="482">
        <f t="shared" si="35"/>
        <v>2022.3</v>
      </c>
      <c r="H64" s="482">
        <f t="shared" si="36"/>
        <v>2311.2000000000003</v>
      </c>
      <c r="I64" s="482">
        <f t="shared" si="37"/>
        <v>2600.1</v>
      </c>
      <c r="J64" s="480">
        <v>2889</v>
      </c>
      <c r="K64" s="482">
        <f t="shared" si="38"/>
        <v>3177.9</v>
      </c>
      <c r="L64" s="482">
        <f t="shared" si="39"/>
        <v>3466.7999999999997</v>
      </c>
      <c r="M64" s="482">
        <f t="shared" si="40"/>
        <v>3755.7000000000003</v>
      </c>
      <c r="N64" s="482">
        <f t="shared" si="41"/>
        <v>4044.6</v>
      </c>
      <c r="O64" s="482">
        <f t="shared" si="42"/>
        <v>4333.5</v>
      </c>
      <c r="P64" s="482">
        <f t="shared" si="43"/>
        <v>4622.4000000000005</v>
      </c>
      <c r="Q64" s="482">
        <f t="shared" si="44"/>
        <v>4911.3</v>
      </c>
      <c r="R64" s="482">
        <f t="shared" si="45"/>
        <v>5200.2</v>
      </c>
      <c r="S64" s="482">
        <f t="shared" si="46"/>
        <v>5489.0999999999995</v>
      </c>
      <c r="T64" s="482">
        <f t="shared" si="47"/>
        <v>5778</v>
      </c>
      <c r="U64" s="482">
        <f t="shared" si="48"/>
        <v>6066.9000000000005</v>
      </c>
      <c r="V64" s="482">
        <f t="shared" si="49"/>
        <v>6355.8</v>
      </c>
      <c r="W64" s="482">
        <f t="shared" si="50"/>
        <v>6644.7</v>
      </c>
      <c r="X64" s="482">
        <f t="shared" si="51"/>
        <v>6933.5999999999995</v>
      </c>
      <c r="Y64" s="134">
        <f t="shared" si="52"/>
        <v>7222.5</v>
      </c>
      <c r="Z64" s="134">
        <f t="shared" si="53"/>
        <v>7944.75</v>
      </c>
      <c r="AA64" s="134">
        <f t="shared" si="54"/>
        <v>8667</v>
      </c>
      <c r="AB64" s="134">
        <f t="shared" si="55"/>
        <v>9389.25</v>
      </c>
      <c r="AC64" s="134">
        <f t="shared" si="56"/>
        <v>10111.5</v>
      </c>
      <c r="AD64" s="134">
        <f t="shared" si="57"/>
        <v>10833.75</v>
      </c>
      <c r="AE64" s="269" t="s">
        <v>561</v>
      </c>
      <c r="AF64" s="263" t="s">
        <v>562</v>
      </c>
    </row>
    <row r="65" spans="1:32" ht="16.5" thickBot="1" x14ac:dyDescent="0.3">
      <c r="A65" s="655"/>
      <c r="B65" s="492" t="s">
        <v>510</v>
      </c>
      <c r="C65" s="482">
        <f t="shared" si="31"/>
        <v>866.69999999999993</v>
      </c>
      <c r="D65" s="482">
        <f t="shared" si="32"/>
        <v>1155.6000000000001</v>
      </c>
      <c r="E65" s="482">
        <f t="shared" si="33"/>
        <v>1444.5</v>
      </c>
      <c r="F65" s="482">
        <f t="shared" si="34"/>
        <v>1733.3999999999999</v>
      </c>
      <c r="G65" s="482">
        <f t="shared" si="35"/>
        <v>2022.3</v>
      </c>
      <c r="H65" s="482">
        <f t="shared" si="36"/>
        <v>2311.2000000000003</v>
      </c>
      <c r="I65" s="482">
        <f t="shared" si="37"/>
        <v>2600.1</v>
      </c>
      <c r="J65" s="480">
        <v>2889</v>
      </c>
      <c r="K65" s="482">
        <f t="shared" si="38"/>
        <v>3177.9</v>
      </c>
      <c r="L65" s="482">
        <f t="shared" si="39"/>
        <v>3466.7999999999997</v>
      </c>
      <c r="M65" s="482">
        <f t="shared" si="40"/>
        <v>3755.7000000000003</v>
      </c>
      <c r="N65" s="482">
        <f t="shared" si="41"/>
        <v>4044.6</v>
      </c>
      <c r="O65" s="482">
        <f t="shared" si="42"/>
        <v>4333.5</v>
      </c>
      <c r="P65" s="482">
        <f t="shared" si="43"/>
        <v>4622.4000000000005</v>
      </c>
      <c r="Q65" s="482">
        <f t="shared" si="44"/>
        <v>4911.3</v>
      </c>
      <c r="R65" s="482">
        <f t="shared" si="45"/>
        <v>5200.2</v>
      </c>
      <c r="S65" s="482">
        <f t="shared" si="46"/>
        <v>5489.0999999999995</v>
      </c>
      <c r="T65" s="482">
        <f t="shared" si="47"/>
        <v>5778</v>
      </c>
      <c r="U65" s="482">
        <f t="shared" si="48"/>
        <v>6066.9000000000005</v>
      </c>
      <c r="V65" s="482">
        <f t="shared" si="49"/>
        <v>6355.8</v>
      </c>
      <c r="W65" s="482">
        <f t="shared" si="50"/>
        <v>6644.7</v>
      </c>
      <c r="X65" s="482">
        <f t="shared" si="51"/>
        <v>6933.5999999999995</v>
      </c>
      <c r="Y65" s="134">
        <f t="shared" si="52"/>
        <v>7222.5</v>
      </c>
      <c r="Z65" s="134">
        <f t="shared" si="53"/>
        <v>7944.75</v>
      </c>
      <c r="AA65" s="134">
        <f t="shared" si="54"/>
        <v>8667</v>
      </c>
      <c r="AB65" s="134">
        <f t="shared" si="55"/>
        <v>9389.25</v>
      </c>
      <c r="AC65" s="134">
        <f t="shared" si="56"/>
        <v>10111.5</v>
      </c>
      <c r="AD65" s="134">
        <f t="shared" si="57"/>
        <v>10833.75</v>
      </c>
      <c r="AE65" s="269" t="s">
        <v>563</v>
      </c>
      <c r="AF65" s="263" t="s">
        <v>564</v>
      </c>
    </row>
    <row r="66" spans="1:32" ht="16.5" thickBot="1" x14ac:dyDescent="0.3">
      <c r="A66" s="656"/>
      <c r="B66" s="493" t="s">
        <v>511</v>
      </c>
      <c r="C66" s="473">
        <f t="shared" si="31"/>
        <v>866.69999999999993</v>
      </c>
      <c r="D66" s="473">
        <f t="shared" si="32"/>
        <v>1155.6000000000001</v>
      </c>
      <c r="E66" s="473">
        <f t="shared" si="33"/>
        <v>1444.5</v>
      </c>
      <c r="F66" s="473">
        <f t="shared" si="34"/>
        <v>1733.3999999999999</v>
      </c>
      <c r="G66" s="473">
        <f t="shared" si="35"/>
        <v>2022.3</v>
      </c>
      <c r="H66" s="473">
        <f t="shared" si="36"/>
        <v>2311.2000000000003</v>
      </c>
      <c r="I66" s="473">
        <f t="shared" si="37"/>
        <v>2600.1</v>
      </c>
      <c r="J66" s="473">
        <v>2889</v>
      </c>
      <c r="K66" s="473">
        <f t="shared" si="38"/>
        <v>3177.9</v>
      </c>
      <c r="L66" s="473">
        <f t="shared" si="39"/>
        <v>3466.7999999999997</v>
      </c>
      <c r="M66" s="473">
        <f t="shared" si="40"/>
        <v>3755.7000000000003</v>
      </c>
      <c r="N66" s="473">
        <f t="shared" si="41"/>
        <v>4044.6</v>
      </c>
      <c r="O66" s="473">
        <f t="shared" si="42"/>
        <v>4333.5</v>
      </c>
      <c r="P66" s="473">
        <f t="shared" si="43"/>
        <v>4622.4000000000005</v>
      </c>
      <c r="Q66" s="473">
        <f t="shared" si="44"/>
        <v>4911.3</v>
      </c>
      <c r="R66" s="473">
        <f t="shared" si="45"/>
        <v>5200.2</v>
      </c>
      <c r="S66" s="473">
        <f t="shared" si="46"/>
        <v>5489.0999999999995</v>
      </c>
      <c r="T66" s="473">
        <f t="shared" si="47"/>
        <v>5778</v>
      </c>
      <c r="U66" s="473">
        <f t="shared" si="48"/>
        <v>6066.9000000000005</v>
      </c>
      <c r="V66" s="473">
        <f t="shared" si="49"/>
        <v>6355.8</v>
      </c>
      <c r="W66" s="473">
        <f t="shared" si="50"/>
        <v>6644.7</v>
      </c>
      <c r="X66" s="473">
        <f t="shared" si="51"/>
        <v>6933.5999999999995</v>
      </c>
      <c r="Y66" s="475">
        <f t="shared" si="52"/>
        <v>7222.5</v>
      </c>
      <c r="Z66" s="475">
        <f t="shared" si="53"/>
        <v>7944.75</v>
      </c>
      <c r="AA66" s="475">
        <f t="shared" si="54"/>
        <v>8667</v>
      </c>
      <c r="AB66" s="475">
        <f t="shared" si="55"/>
        <v>9389.25</v>
      </c>
      <c r="AC66" s="475">
        <f t="shared" si="56"/>
        <v>10111.5</v>
      </c>
      <c r="AD66" s="475">
        <f t="shared" si="57"/>
        <v>10833.75</v>
      </c>
      <c r="AE66" s="478" t="s">
        <v>565</v>
      </c>
      <c r="AF66" s="479" t="s">
        <v>566</v>
      </c>
    </row>
    <row r="67" spans="1:32" ht="16.5" thickBot="1" x14ac:dyDescent="0.3">
      <c r="A67" s="490"/>
      <c r="B67" s="219"/>
      <c r="C67" s="482"/>
      <c r="D67" s="482"/>
      <c r="E67" s="482"/>
      <c r="F67" s="482"/>
      <c r="G67" s="482"/>
      <c r="H67" s="482"/>
      <c r="I67" s="482"/>
      <c r="J67" s="482"/>
      <c r="K67" s="482"/>
      <c r="L67" s="482"/>
      <c r="M67" s="482"/>
      <c r="N67" s="482"/>
      <c r="O67" s="482"/>
      <c r="P67" s="482"/>
      <c r="Q67" s="482"/>
      <c r="R67" s="482"/>
      <c r="S67" s="482"/>
      <c r="T67" s="482"/>
      <c r="U67" s="482"/>
      <c r="V67" s="482"/>
      <c r="W67" s="482"/>
      <c r="X67" s="482"/>
      <c r="Y67" s="134"/>
      <c r="Z67" s="134"/>
      <c r="AA67" s="134"/>
      <c r="AB67" s="134"/>
      <c r="AC67" s="134"/>
      <c r="AD67" s="134"/>
      <c r="AE67" s="269"/>
      <c r="AF67" s="263"/>
    </row>
    <row r="68" spans="1:32" ht="15.75" x14ac:dyDescent="0.25">
      <c r="A68" s="657">
        <v>4</v>
      </c>
      <c r="B68" s="486" t="s">
        <v>155</v>
      </c>
      <c r="C68" s="226">
        <f t="shared" si="1"/>
        <v>890.1</v>
      </c>
      <c r="D68" s="226">
        <f t="shared" si="2"/>
        <v>1186.8</v>
      </c>
      <c r="E68" s="226">
        <f t="shared" si="3"/>
        <v>1483.5</v>
      </c>
      <c r="F68" s="226">
        <f t="shared" si="4"/>
        <v>1780.2</v>
      </c>
      <c r="G68" s="226">
        <f t="shared" si="5"/>
        <v>2076.9</v>
      </c>
      <c r="H68" s="226">
        <f t="shared" si="19"/>
        <v>2373.6</v>
      </c>
      <c r="I68" s="226">
        <f t="shared" si="6"/>
        <v>2670.3</v>
      </c>
      <c r="J68" s="369">
        <v>2967</v>
      </c>
      <c r="K68" s="226">
        <f t="shared" si="7"/>
        <v>3263.7000000000003</v>
      </c>
      <c r="L68" s="226">
        <f t="shared" si="8"/>
        <v>3560.4</v>
      </c>
      <c r="M68" s="226">
        <f t="shared" si="9"/>
        <v>3857.1</v>
      </c>
      <c r="N68" s="226">
        <f t="shared" si="10"/>
        <v>4153.8</v>
      </c>
      <c r="O68" s="226">
        <f t="shared" si="11"/>
        <v>4450.5</v>
      </c>
      <c r="P68" s="226">
        <f t="shared" ref="P68:P77" si="58">J68*1.6</f>
        <v>4747.2</v>
      </c>
      <c r="Q68" s="226">
        <f t="shared" ref="Q68:Q77" si="59">J68*1.7</f>
        <v>5043.8999999999996</v>
      </c>
      <c r="R68" s="226">
        <f t="shared" ref="R68:R77" si="60">J68*1.8</f>
        <v>5340.6</v>
      </c>
      <c r="S68" s="226">
        <f t="shared" si="12"/>
        <v>5637.3</v>
      </c>
      <c r="T68" s="226">
        <f t="shared" si="13"/>
        <v>5934</v>
      </c>
      <c r="U68" s="226">
        <f t="shared" si="14"/>
        <v>6230.7</v>
      </c>
      <c r="V68" s="226">
        <f t="shared" si="15"/>
        <v>6527.4000000000005</v>
      </c>
      <c r="W68" s="226">
        <f t="shared" si="16"/>
        <v>6824.0999999999995</v>
      </c>
      <c r="X68" s="226">
        <f t="shared" si="17"/>
        <v>7120.8</v>
      </c>
      <c r="Y68" s="227">
        <f t="shared" si="18"/>
        <v>7417.5</v>
      </c>
      <c r="Z68" s="278">
        <f t="shared" si="23"/>
        <v>8159.2500000000009</v>
      </c>
      <c r="AA68" s="278">
        <f t="shared" si="24"/>
        <v>8901</v>
      </c>
      <c r="AB68" s="278">
        <f t="shared" si="25"/>
        <v>9642.75</v>
      </c>
      <c r="AC68" s="278">
        <f t="shared" si="26"/>
        <v>10384.5</v>
      </c>
      <c r="AD68" s="278">
        <f t="shared" si="27"/>
        <v>11126.25</v>
      </c>
      <c r="AE68" s="270" t="s">
        <v>352</v>
      </c>
      <c r="AF68" s="271" t="s">
        <v>353</v>
      </c>
    </row>
    <row r="69" spans="1:32" ht="15.75" x14ac:dyDescent="0.25">
      <c r="A69" s="635"/>
      <c r="B69" s="487" t="s">
        <v>309</v>
      </c>
      <c r="C69" s="228">
        <f t="shared" si="1"/>
        <v>890.1</v>
      </c>
      <c r="D69" s="228">
        <f t="shared" si="2"/>
        <v>1186.8</v>
      </c>
      <c r="E69" s="228">
        <f t="shared" si="3"/>
        <v>1483.5</v>
      </c>
      <c r="F69" s="228">
        <f t="shared" si="4"/>
        <v>1780.2</v>
      </c>
      <c r="G69" s="228">
        <f t="shared" si="5"/>
        <v>2076.9</v>
      </c>
      <c r="H69" s="228">
        <f t="shared" si="19"/>
        <v>2373.6</v>
      </c>
      <c r="I69" s="228">
        <f t="shared" si="6"/>
        <v>2670.3</v>
      </c>
      <c r="J69" s="382">
        <v>2967</v>
      </c>
      <c r="K69" s="228">
        <f t="shared" si="7"/>
        <v>3263.7000000000003</v>
      </c>
      <c r="L69" s="228">
        <f t="shared" si="8"/>
        <v>3560.4</v>
      </c>
      <c r="M69" s="228">
        <f t="shared" si="9"/>
        <v>3857.1</v>
      </c>
      <c r="N69" s="228">
        <f t="shared" si="10"/>
        <v>4153.8</v>
      </c>
      <c r="O69" s="228">
        <f t="shared" si="11"/>
        <v>4450.5</v>
      </c>
      <c r="P69" s="228">
        <f t="shared" si="58"/>
        <v>4747.2</v>
      </c>
      <c r="Q69" s="228">
        <f t="shared" si="59"/>
        <v>5043.8999999999996</v>
      </c>
      <c r="R69" s="228">
        <f t="shared" si="60"/>
        <v>5340.6</v>
      </c>
      <c r="S69" s="228">
        <f t="shared" si="12"/>
        <v>5637.3</v>
      </c>
      <c r="T69" s="228">
        <f t="shared" si="13"/>
        <v>5934</v>
      </c>
      <c r="U69" s="228">
        <f t="shared" si="14"/>
        <v>6230.7</v>
      </c>
      <c r="V69" s="228">
        <f t="shared" si="15"/>
        <v>6527.4000000000005</v>
      </c>
      <c r="W69" s="228">
        <f t="shared" si="16"/>
        <v>6824.0999999999995</v>
      </c>
      <c r="X69" s="228">
        <f t="shared" si="17"/>
        <v>7120.8</v>
      </c>
      <c r="Y69" s="114">
        <f t="shared" si="18"/>
        <v>7417.5</v>
      </c>
      <c r="Z69" s="284">
        <f t="shared" si="23"/>
        <v>8159.2500000000009</v>
      </c>
      <c r="AA69" s="284">
        <f t="shared" si="24"/>
        <v>8901</v>
      </c>
      <c r="AB69" s="284">
        <f t="shared" si="25"/>
        <v>9642.75</v>
      </c>
      <c r="AC69" s="284">
        <f t="shared" si="26"/>
        <v>10384.5</v>
      </c>
      <c r="AD69" s="284">
        <f t="shared" si="27"/>
        <v>11126.25</v>
      </c>
      <c r="AE69" s="268" t="s">
        <v>355</v>
      </c>
      <c r="AF69" s="262" t="s">
        <v>356</v>
      </c>
    </row>
    <row r="70" spans="1:32" ht="15.75" x14ac:dyDescent="0.25">
      <c r="A70" s="635"/>
      <c r="B70" s="487" t="s">
        <v>310</v>
      </c>
      <c r="C70" s="228">
        <f t="shared" si="1"/>
        <v>890.1</v>
      </c>
      <c r="D70" s="228">
        <f t="shared" si="2"/>
        <v>1186.8</v>
      </c>
      <c r="E70" s="228">
        <f t="shared" si="3"/>
        <v>1483.5</v>
      </c>
      <c r="F70" s="228">
        <f t="shared" si="4"/>
        <v>1780.2</v>
      </c>
      <c r="G70" s="228">
        <f t="shared" si="5"/>
        <v>2076.9</v>
      </c>
      <c r="H70" s="228">
        <f t="shared" si="19"/>
        <v>2373.6</v>
      </c>
      <c r="I70" s="228">
        <f t="shared" si="6"/>
        <v>2670.3</v>
      </c>
      <c r="J70" s="382">
        <v>2967</v>
      </c>
      <c r="K70" s="228">
        <f t="shared" si="7"/>
        <v>3263.7000000000003</v>
      </c>
      <c r="L70" s="228">
        <f t="shared" si="8"/>
        <v>3560.4</v>
      </c>
      <c r="M70" s="228">
        <f t="shared" si="9"/>
        <v>3857.1</v>
      </c>
      <c r="N70" s="228">
        <f t="shared" si="10"/>
        <v>4153.8</v>
      </c>
      <c r="O70" s="228">
        <f t="shared" si="11"/>
        <v>4450.5</v>
      </c>
      <c r="P70" s="228">
        <f t="shared" si="58"/>
        <v>4747.2</v>
      </c>
      <c r="Q70" s="228">
        <f t="shared" si="59"/>
        <v>5043.8999999999996</v>
      </c>
      <c r="R70" s="228">
        <f t="shared" si="60"/>
        <v>5340.6</v>
      </c>
      <c r="S70" s="228">
        <f t="shared" si="12"/>
        <v>5637.3</v>
      </c>
      <c r="T70" s="228">
        <f t="shared" si="13"/>
        <v>5934</v>
      </c>
      <c r="U70" s="228">
        <f t="shared" si="14"/>
        <v>6230.7</v>
      </c>
      <c r="V70" s="228">
        <f t="shared" si="15"/>
        <v>6527.4000000000005</v>
      </c>
      <c r="W70" s="228">
        <f t="shared" si="16"/>
        <v>6824.0999999999995</v>
      </c>
      <c r="X70" s="228">
        <f t="shared" si="17"/>
        <v>7120.8</v>
      </c>
      <c r="Y70" s="114">
        <f t="shared" si="18"/>
        <v>7417.5</v>
      </c>
      <c r="Z70" s="284">
        <f t="shared" si="23"/>
        <v>8159.2500000000009</v>
      </c>
      <c r="AA70" s="284">
        <f t="shared" si="24"/>
        <v>8901</v>
      </c>
      <c r="AB70" s="284">
        <f t="shared" si="25"/>
        <v>9642.75</v>
      </c>
      <c r="AC70" s="284">
        <f t="shared" si="26"/>
        <v>10384.5</v>
      </c>
      <c r="AD70" s="284">
        <f t="shared" si="27"/>
        <v>11126.25</v>
      </c>
      <c r="AE70" s="268" t="s">
        <v>352</v>
      </c>
      <c r="AF70" s="262" t="s">
        <v>353</v>
      </c>
    </row>
    <row r="71" spans="1:32" ht="15.75" x14ac:dyDescent="0.25">
      <c r="A71" s="635"/>
      <c r="B71" s="487" t="s">
        <v>311</v>
      </c>
      <c r="C71" s="228">
        <f t="shared" si="1"/>
        <v>890.1</v>
      </c>
      <c r="D71" s="228">
        <f t="shared" si="2"/>
        <v>1186.8</v>
      </c>
      <c r="E71" s="228">
        <f t="shared" si="3"/>
        <v>1483.5</v>
      </c>
      <c r="F71" s="228">
        <f t="shared" si="4"/>
        <v>1780.2</v>
      </c>
      <c r="G71" s="228">
        <f t="shared" si="5"/>
        <v>2076.9</v>
      </c>
      <c r="H71" s="228">
        <f t="shared" si="19"/>
        <v>2373.6</v>
      </c>
      <c r="I71" s="228">
        <f t="shared" si="6"/>
        <v>2670.3</v>
      </c>
      <c r="J71" s="382">
        <v>2967</v>
      </c>
      <c r="K71" s="228">
        <f t="shared" si="7"/>
        <v>3263.7000000000003</v>
      </c>
      <c r="L71" s="228">
        <f t="shared" si="8"/>
        <v>3560.4</v>
      </c>
      <c r="M71" s="228">
        <f t="shared" si="9"/>
        <v>3857.1</v>
      </c>
      <c r="N71" s="228">
        <f t="shared" si="10"/>
        <v>4153.8</v>
      </c>
      <c r="O71" s="228">
        <f t="shared" si="11"/>
        <v>4450.5</v>
      </c>
      <c r="P71" s="228">
        <f t="shared" si="58"/>
        <v>4747.2</v>
      </c>
      <c r="Q71" s="228">
        <f t="shared" si="59"/>
        <v>5043.8999999999996</v>
      </c>
      <c r="R71" s="228">
        <f t="shared" si="60"/>
        <v>5340.6</v>
      </c>
      <c r="S71" s="228">
        <f t="shared" si="12"/>
        <v>5637.3</v>
      </c>
      <c r="T71" s="228">
        <f t="shared" si="13"/>
        <v>5934</v>
      </c>
      <c r="U71" s="228">
        <f t="shared" si="14"/>
        <v>6230.7</v>
      </c>
      <c r="V71" s="228">
        <f t="shared" si="15"/>
        <v>6527.4000000000005</v>
      </c>
      <c r="W71" s="228">
        <f t="shared" si="16"/>
        <v>6824.0999999999995</v>
      </c>
      <c r="X71" s="228">
        <f t="shared" si="17"/>
        <v>7120.8</v>
      </c>
      <c r="Y71" s="114">
        <f t="shared" si="18"/>
        <v>7417.5</v>
      </c>
      <c r="Z71" s="284">
        <f t="shared" si="23"/>
        <v>8159.2500000000009</v>
      </c>
      <c r="AA71" s="284">
        <f t="shared" si="24"/>
        <v>8901</v>
      </c>
      <c r="AB71" s="284">
        <f t="shared" si="25"/>
        <v>9642.75</v>
      </c>
      <c r="AC71" s="284">
        <f t="shared" si="26"/>
        <v>10384.5</v>
      </c>
      <c r="AD71" s="284">
        <f t="shared" si="27"/>
        <v>11126.25</v>
      </c>
      <c r="AE71" s="268" t="s">
        <v>355</v>
      </c>
      <c r="AF71" s="262" t="s">
        <v>356</v>
      </c>
    </row>
    <row r="72" spans="1:32" ht="15.75" x14ac:dyDescent="0.25">
      <c r="A72" s="635"/>
      <c r="B72" s="487" t="s">
        <v>340</v>
      </c>
      <c r="C72" s="228">
        <f t="shared" si="1"/>
        <v>890.1</v>
      </c>
      <c r="D72" s="228">
        <f t="shared" si="2"/>
        <v>1186.8</v>
      </c>
      <c r="E72" s="228">
        <f t="shared" si="3"/>
        <v>1483.5</v>
      </c>
      <c r="F72" s="228">
        <f t="shared" si="4"/>
        <v>1780.2</v>
      </c>
      <c r="G72" s="228">
        <f t="shared" si="5"/>
        <v>2076.9</v>
      </c>
      <c r="H72" s="228">
        <f t="shared" si="19"/>
        <v>2373.6</v>
      </c>
      <c r="I72" s="228">
        <f t="shared" si="6"/>
        <v>2670.3</v>
      </c>
      <c r="J72" s="382">
        <v>2967</v>
      </c>
      <c r="K72" s="228">
        <f t="shared" si="7"/>
        <v>3263.7000000000003</v>
      </c>
      <c r="L72" s="228">
        <f t="shared" si="8"/>
        <v>3560.4</v>
      </c>
      <c r="M72" s="228">
        <f t="shared" si="9"/>
        <v>3857.1</v>
      </c>
      <c r="N72" s="228">
        <f t="shared" si="10"/>
        <v>4153.8</v>
      </c>
      <c r="O72" s="228">
        <f t="shared" si="11"/>
        <v>4450.5</v>
      </c>
      <c r="P72" s="228">
        <f t="shared" si="58"/>
        <v>4747.2</v>
      </c>
      <c r="Q72" s="228">
        <f t="shared" si="59"/>
        <v>5043.8999999999996</v>
      </c>
      <c r="R72" s="228">
        <f t="shared" si="60"/>
        <v>5340.6</v>
      </c>
      <c r="S72" s="228">
        <f t="shared" si="12"/>
        <v>5637.3</v>
      </c>
      <c r="T72" s="228">
        <f t="shared" si="13"/>
        <v>5934</v>
      </c>
      <c r="U72" s="228">
        <f t="shared" si="14"/>
        <v>6230.7</v>
      </c>
      <c r="V72" s="228">
        <f t="shared" si="15"/>
        <v>6527.4000000000005</v>
      </c>
      <c r="W72" s="228">
        <f t="shared" si="16"/>
        <v>6824.0999999999995</v>
      </c>
      <c r="X72" s="228">
        <f t="shared" si="17"/>
        <v>7120.8</v>
      </c>
      <c r="Y72" s="114">
        <f t="shared" si="18"/>
        <v>7417.5</v>
      </c>
      <c r="Z72" s="284">
        <f t="shared" si="23"/>
        <v>8159.2500000000009</v>
      </c>
      <c r="AA72" s="284">
        <f t="shared" si="24"/>
        <v>8901</v>
      </c>
      <c r="AB72" s="284">
        <f t="shared" si="25"/>
        <v>9642.75</v>
      </c>
      <c r="AC72" s="284">
        <f t="shared" si="26"/>
        <v>10384.5</v>
      </c>
      <c r="AD72" s="284">
        <f t="shared" si="27"/>
        <v>11126.25</v>
      </c>
      <c r="AE72" s="268" t="s">
        <v>352</v>
      </c>
      <c r="AF72" s="262" t="s">
        <v>353</v>
      </c>
    </row>
    <row r="73" spans="1:32" ht="15.75" x14ac:dyDescent="0.25">
      <c r="A73" s="635"/>
      <c r="B73" s="487" t="s">
        <v>312</v>
      </c>
      <c r="C73" s="228">
        <f t="shared" si="1"/>
        <v>890.1</v>
      </c>
      <c r="D73" s="228">
        <f t="shared" si="2"/>
        <v>1186.8</v>
      </c>
      <c r="E73" s="228">
        <f t="shared" si="3"/>
        <v>1483.5</v>
      </c>
      <c r="F73" s="228">
        <f t="shared" si="4"/>
        <v>1780.2</v>
      </c>
      <c r="G73" s="228">
        <f t="shared" si="5"/>
        <v>2076.9</v>
      </c>
      <c r="H73" s="228">
        <f t="shared" si="19"/>
        <v>2373.6</v>
      </c>
      <c r="I73" s="228">
        <f t="shared" si="6"/>
        <v>2670.3</v>
      </c>
      <c r="J73" s="382">
        <v>2967</v>
      </c>
      <c r="K73" s="228">
        <f t="shared" si="7"/>
        <v>3263.7000000000003</v>
      </c>
      <c r="L73" s="228">
        <f t="shared" si="8"/>
        <v>3560.4</v>
      </c>
      <c r="M73" s="228">
        <f t="shared" si="9"/>
        <v>3857.1</v>
      </c>
      <c r="N73" s="228">
        <f t="shared" si="10"/>
        <v>4153.8</v>
      </c>
      <c r="O73" s="228">
        <f t="shared" si="11"/>
        <v>4450.5</v>
      </c>
      <c r="P73" s="228">
        <f t="shared" si="58"/>
        <v>4747.2</v>
      </c>
      <c r="Q73" s="228">
        <f t="shared" si="59"/>
        <v>5043.8999999999996</v>
      </c>
      <c r="R73" s="228">
        <f t="shared" si="60"/>
        <v>5340.6</v>
      </c>
      <c r="S73" s="228">
        <f t="shared" si="12"/>
        <v>5637.3</v>
      </c>
      <c r="T73" s="228">
        <f t="shared" si="13"/>
        <v>5934</v>
      </c>
      <c r="U73" s="228">
        <f t="shared" si="14"/>
        <v>6230.7</v>
      </c>
      <c r="V73" s="228">
        <f t="shared" si="15"/>
        <v>6527.4000000000005</v>
      </c>
      <c r="W73" s="228">
        <f t="shared" si="16"/>
        <v>6824.0999999999995</v>
      </c>
      <c r="X73" s="228">
        <f t="shared" si="17"/>
        <v>7120.8</v>
      </c>
      <c r="Y73" s="114">
        <f>J73*2.5</f>
        <v>7417.5</v>
      </c>
      <c r="Z73" s="284">
        <f t="shared" si="23"/>
        <v>8159.2500000000009</v>
      </c>
      <c r="AA73" s="284">
        <f t="shared" si="24"/>
        <v>8901</v>
      </c>
      <c r="AB73" s="284">
        <f t="shared" si="25"/>
        <v>9642.75</v>
      </c>
      <c r="AC73" s="284">
        <f t="shared" si="26"/>
        <v>10384.5</v>
      </c>
      <c r="AD73" s="284">
        <f t="shared" si="27"/>
        <v>11126.25</v>
      </c>
      <c r="AE73" s="268" t="s">
        <v>355</v>
      </c>
      <c r="AF73" s="262" t="s">
        <v>356</v>
      </c>
    </row>
    <row r="74" spans="1:32" ht="15.75" x14ac:dyDescent="0.25">
      <c r="A74" s="636"/>
      <c r="B74" s="487" t="s">
        <v>157</v>
      </c>
      <c r="C74" s="228">
        <f t="shared" si="1"/>
        <v>890.1</v>
      </c>
      <c r="D74" s="228">
        <f t="shared" si="2"/>
        <v>1186.8</v>
      </c>
      <c r="E74" s="228">
        <f t="shared" si="3"/>
        <v>1483.5</v>
      </c>
      <c r="F74" s="228">
        <f t="shared" si="4"/>
        <v>1780.2</v>
      </c>
      <c r="G74" s="228">
        <f t="shared" si="5"/>
        <v>2076.9</v>
      </c>
      <c r="H74" s="228">
        <f t="shared" si="19"/>
        <v>2373.6</v>
      </c>
      <c r="I74" s="228">
        <f t="shared" si="6"/>
        <v>2670.3</v>
      </c>
      <c r="J74" s="382">
        <v>2967</v>
      </c>
      <c r="K74" s="228">
        <f t="shared" si="7"/>
        <v>3263.7000000000003</v>
      </c>
      <c r="L74" s="228">
        <f t="shared" si="8"/>
        <v>3560.4</v>
      </c>
      <c r="M74" s="228">
        <f t="shared" si="9"/>
        <v>3857.1</v>
      </c>
      <c r="N74" s="228">
        <f t="shared" si="10"/>
        <v>4153.8</v>
      </c>
      <c r="O74" s="228">
        <f t="shared" si="11"/>
        <v>4450.5</v>
      </c>
      <c r="P74" s="228">
        <f t="shared" si="58"/>
        <v>4747.2</v>
      </c>
      <c r="Q74" s="228">
        <f t="shared" si="59"/>
        <v>5043.8999999999996</v>
      </c>
      <c r="R74" s="228">
        <f t="shared" si="60"/>
        <v>5340.6</v>
      </c>
      <c r="S74" s="228">
        <f t="shared" si="12"/>
        <v>5637.3</v>
      </c>
      <c r="T74" s="228">
        <f t="shared" si="13"/>
        <v>5934</v>
      </c>
      <c r="U74" s="228">
        <f t="shared" si="14"/>
        <v>6230.7</v>
      </c>
      <c r="V74" s="228">
        <f t="shared" si="15"/>
        <v>6527.4000000000005</v>
      </c>
      <c r="W74" s="228">
        <f t="shared" si="16"/>
        <v>6824.0999999999995</v>
      </c>
      <c r="X74" s="228">
        <f t="shared" si="17"/>
        <v>7120.8</v>
      </c>
      <c r="Y74" s="114">
        <f t="shared" si="18"/>
        <v>7417.5</v>
      </c>
      <c r="Z74" s="284">
        <f t="shared" si="23"/>
        <v>8159.2500000000009</v>
      </c>
      <c r="AA74" s="284">
        <f t="shared" si="24"/>
        <v>8901</v>
      </c>
      <c r="AB74" s="284">
        <f t="shared" si="25"/>
        <v>9642.75</v>
      </c>
      <c r="AC74" s="284">
        <f t="shared" si="26"/>
        <v>10384.5</v>
      </c>
      <c r="AD74" s="284">
        <f t="shared" si="27"/>
        <v>11126.25</v>
      </c>
      <c r="AE74" s="268" t="s">
        <v>352</v>
      </c>
      <c r="AF74" s="262" t="s">
        <v>353</v>
      </c>
    </row>
    <row r="75" spans="1:32" ht="15.75" x14ac:dyDescent="0.25">
      <c r="A75" s="636"/>
      <c r="B75" s="487" t="s">
        <v>341</v>
      </c>
      <c r="C75" s="228">
        <f t="shared" si="1"/>
        <v>890.1</v>
      </c>
      <c r="D75" s="228">
        <f t="shared" si="2"/>
        <v>1186.8</v>
      </c>
      <c r="E75" s="228">
        <f t="shared" si="3"/>
        <v>1483.5</v>
      </c>
      <c r="F75" s="228">
        <f t="shared" si="4"/>
        <v>1780.2</v>
      </c>
      <c r="G75" s="228">
        <f t="shared" si="5"/>
        <v>2076.9</v>
      </c>
      <c r="H75" s="228">
        <f t="shared" si="19"/>
        <v>2373.6</v>
      </c>
      <c r="I75" s="228">
        <f t="shared" si="6"/>
        <v>2670.3</v>
      </c>
      <c r="J75" s="382">
        <v>2967</v>
      </c>
      <c r="K75" s="228">
        <f t="shared" si="7"/>
        <v>3263.7000000000003</v>
      </c>
      <c r="L75" s="228">
        <f t="shared" si="8"/>
        <v>3560.4</v>
      </c>
      <c r="M75" s="228">
        <f t="shared" si="9"/>
        <v>3857.1</v>
      </c>
      <c r="N75" s="228">
        <f t="shared" si="10"/>
        <v>4153.8</v>
      </c>
      <c r="O75" s="228">
        <f t="shared" si="11"/>
        <v>4450.5</v>
      </c>
      <c r="P75" s="228">
        <f t="shared" si="58"/>
        <v>4747.2</v>
      </c>
      <c r="Q75" s="228">
        <f t="shared" si="59"/>
        <v>5043.8999999999996</v>
      </c>
      <c r="R75" s="228">
        <f t="shared" si="60"/>
        <v>5340.6</v>
      </c>
      <c r="S75" s="228">
        <f t="shared" si="12"/>
        <v>5637.3</v>
      </c>
      <c r="T75" s="228">
        <f t="shared" si="13"/>
        <v>5934</v>
      </c>
      <c r="U75" s="228">
        <f t="shared" si="14"/>
        <v>6230.7</v>
      </c>
      <c r="V75" s="228">
        <f t="shared" si="15"/>
        <v>6527.4000000000005</v>
      </c>
      <c r="W75" s="228">
        <f t="shared" si="16"/>
        <v>6824.0999999999995</v>
      </c>
      <c r="X75" s="228">
        <f t="shared" si="17"/>
        <v>7120.8</v>
      </c>
      <c r="Y75" s="114">
        <f t="shared" si="18"/>
        <v>7417.5</v>
      </c>
      <c r="Z75" s="284">
        <f t="shared" si="23"/>
        <v>8159.2500000000009</v>
      </c>
      <c r="AA75" s="284">
        <f t="shared" si="24"/>
        <v>8901</v>
      </c>
      <c r="AB75" s="284">
        <f t="shared" si="25"/>
        <v>9642.75</v>
      </c>
      <c r="AC75" s="284">
        <f t="shared" si="26"/>
        <v>10384.5</v>
      </c>
      <c r="AD75" s="284">
        <f t="shared" si="27"/>
        <v>11126.25</v>
      </c>
      <c r="AE75" s="268" t="s">
        <v>352</v>
      </c>
      <c r="AF75" s="262" t="s">
        <v>353</v>
      </c>
    </row>
    <row r="76" spans="1:32" ht="15.75" x14ac:dyDescent="0.25">
      <c r="A76" s="636"/>
      <c r="B76" s="488" t="s">
        <v>342</v>
      </c>
      <c r="C76" s="228">
        <f t="shared" si="1"/>
        <v>890.1</v>
      </c>
      <c r="D76" s="228">
        <f t="shared" si="2"/>
        <v>1186.8</v>
      </c>
      <c r="E76" s="228">
        <f t="shared" si="3"/>
        <v>1483.5</v>
      </c>
      <c r="F76" s="228">
        <f t="shared" si="4"/>
        <v>1780.2</v>
      </c>
      <c r="G76" s="228">
        <f t="shared" si="5"/>
        <v>2076.9</v>
      </c>
      <c r="H76" s="228">
        <f t="shared" si="19"/>
        <v>2373.6</v>
      </c>
      <c r="I76" s="228">
        <f t="shared" si="6"/>
        <v>2670.3</v>
      </c>
      <c r="J76" s="382">
        <v>2967</v>
      </c>
      <c r="K76" s="228">
        <f t="shared" si="7"/>
        <v>3263.7000000000003</v>
      </c>
      <c r="L76" s="228">
        <f t="shared" si="8"/>
        <v>3560.4</v>
      </c>
      <c r="M76" s="228">
        <f t="shared" si="9"/>
        <v>3857.1</v>
      </c>
      <c r="N76" s="228">
        <f t="shared" si="10"/>
        <v>4153.8</v>
      </c>
      <c r="O76" s="228">
        <f t="shared" si="11"/>
        <v>4450.5</v>
      </c>
      <c r="P76" s="228">
        <f t="shared" si="58"/>
        <v>4747.2</v>
      </c>
      <c r="Q76" s="228">
        <f t="shared" si="59"/>
        <v>5043.8999999999996</v>
      </c>
      <c r="R76" s="228">
        <f t="shared" si="60"/>
        <v>5340.6</v>
      </c>
      <c r="S76" s="228">
        <f t="shared" si="12"/>
        <v>5637.3</v>
      </c>
      <c r="T76" s="228">
        <f t="shared" si="13"/>
        <v>5934</v>
      </c>
      <c r="U76" s="228">
        <f t="shared" si="14"/>
        <v>6230.7</v>
      </c>
      <c r="V76" s="228">
        <f t="shared" si="15"/>
        <v>6527.4000000000005</v>
      </c>
      <c r="W76" s="228">
        <f t="shared" si="16"/>
        <v>6824.0999999999995</v>
      </c>
      <c r="X76" s="228">
        <f t="shared" si="17"/>
        <v>7120.8</v>
      </c>
      <c r="Y76" s="114">
        <f t="shared" si="18"/>
        <v>7417.5</v>
      </c>
      <c r="Z76" s="284">
        <f t="shared" si="23"/>
        <v>8159.2500000000009</v>
      </c>
      <c r="AA76" s="284">
        <f t="shared" si="24"/>
        <v>8901</v>
      </c>
      <c r="AB76" s="284">
        <f t="shared" si="25"/>
        <v>9642.75</v>
      </c>
      <c r="AC76" s="284">
        <f t="shared" si="26"/>
        <v>10384.5</v>
      </c>
      <c r="AD76" s="284">
        <f t="shared" si="27"/>
        <v>11126.25</v>
      </c>
      <c r="AE76" s="268" t="s">
        <v>352</v>
      </c>
      <c r="AF76" s="262" t="s">
        <v>353</v>
      </c>
    </row>
    <row r="77" spans="1:32" x14ac:dyDescent="0.25">
      <c r="A77" s="636"/>
      <c r="B77" s="638" t="s">
        <v>382</v>
      </c>
      <c r="C77" s="629">
        <f t="shared" si="1"/>
        <v>890.1</v>
      </c>
      <c r="D77" s="629">
        <f t="shared" si="2"/>
        <v>1186.8</v>
      </c>
      <c r="E77" s="629">
        <f t="shared" si="3"/>
        <v>1483.5</v>
      </c>
      <c r="F77" s="629">
        <f t="shared" si="4"/>
        <v>1780.2</v>
      </c>
      <c r="G77" s="629">
        <f t="shared" si="5"/>
        <v>2076.9</v>
      </c>
      <c r="H77" s="629">
        <f t="shared" si="19"/>
        <v>2373.6</v>
      </c>
      <c r="I77" s="629">
        <f t="shared" si="6"/>
        <v>2670.3</v>
      </c>
      <c r="J77" s="520">
        <v>2967</v>
      </c>
      <c r="K77" s="629">
        <f t="shared" si="7"/>
        <v>3263.7000000000003</v>
      </c>
      <c r="L77" s="629">
        <f t="shared" si="8"/>
        <v>3560.4</v>
      </c>
      <c r="M77" s="629">
        <f t="shared" si="9"/>
        <v>3857.1</v>
      </c>
      <c r="N77" s="629">
        <f t="shared" si="10"/>
        <v>4153.8</v>
      </c>
      <c r="O77" s="629">
        <f t="shared" si="11"/>
        <v>4450.5</v>
      </c>
      <c r="P77" s="629">
        <f t="shared" si="58"/>
        <v>4747.2</v>
      </c>
      <c r="Q77" s="629">
        <f t="shared" si="59"/>
        <v>5043.8999999999996</v>
      </c>
      <c r="R77" s="629">
        <f t="shared" si="60"/>
        <v>5340.6</v>
      </c>
      <c r="S77" s="629">
        <f t="shared" si="12"/>
        <v>5637.3</v>
      </c>
      <c r="T77" s="629">
        <f t="shared" si="13"/>
        <v>5934</v>
      </c>
      <c r="U77" s="629">
        <f t="shared" si="14"/>
        <v>6230.7</v>
      </c>
      <c r="V77" s="629">
        <f t="shared" si="15"/>
        <v>6527.4000000000005</v>
      </c>
      <c r="W77" s="629">
        <f t="shared" si="16"/>
        <v>6824.0999999999995</v>
      </c>
      <c r="X77" s="629">
        <f t="shared" si="17"/>
        <v>7120.8</v>
      </c>
      <c r="Y77" s="644">
        <f t="shared" si="18"/>
        <v>7417.5</v>
      </c>
      <c r="Z77" s="644">
        <f t="shared" si="23"/>
        <v>8159.2500000000009</v>
      </c>
      <c r="AA77" s="644">
        <f t="shared" si="24"/>
        <v>8901</v>
      </c>
      <c r="AB77" s="644">
        <f t="shared" si="25"/>
        <v>9642.75</v>
      </c>
      <c r="AC77" s="644">
        <f t="shared" si="26"/>
        <v>10384.5</v>
      </c>
      <c r="AD77" s="644">
        <f t="shared" si="27"/>
        <v>11126.25</v>
      </c>
      <c r="AE77" s="550" t="s">
        <v>352</v>
      </c>
      <c r="AF77" s="552" t="s">
        <v>353</v>
      </c>
    </row>
    <row r="78" spans="1:32" x14ac:dyDescent="0.25">
      <c r="A78" s="636"/>
      <c r="B78" s="639"/>
      <c r="C78" s="629"/>
      <c r="D78" s="629"/>
      <c r="E78" s="629"/>
      <c r="F78" s="629"/>
      <c r="G78" s="629"/>
      <c r="H78" s="629"/>
      <c r="I78" s="629"/>
      <c r="J78" s="521"/>
      <c r="K78" s="629"/>
      <c r="L78" s="629"/>
      <c r="M78" s="629"/>
      <c r="N78" s="629"/>
      <c r="O78" s="629"/>
      <c r="P78" s="629"/>
      <c r="Q78" s="629"/>
      <c r="R78" s="629"/>
      <c r="S78" s="629"/>
      <c r="T78" s="629"/>
      <c r="U78" s="629"/>
      <c r="V78" s="629"/>
      <c r="W78" s="629"/>
      <c r="X78" s="629"/>
      <c r="Y78" s="644"/>
      <c r="Z78" s="644"/>
      <c r="AA78" s="644"/>
      <c r="AB78" s="644"/>
      <c r="AC78" s="644"/>
      <c r="AD78" s="644"/>
      <c r="AE78" s="551"/>
      <c r="AF78" s="553"/>
    </row>
    <row r="79" spans="1:32" ht="15.75" x14ac:dyDescent="0.25">
      <c r="A79" s="636"/>
      <c r="B79" s="486" t="s">
        <v>343</v>
      </c>
      <c r="C79" s="228">
        <f>J79*0.3</f>
        <v>890.1</v>
      </c>
      <c r="D79" s="228">
        <f>J79*0.4</f>
        <v>1186.8</v>
      </c>
      <c r="E79" s="228">
        <f>J79*0.5</f>
        <v>1483.5</v>
      </c>
      <c r="F79" s="228">
        <f>J79*0.6</f>
        <v>1780.2</v>
      </c>
      <c r="G79" s="228">
        <f>J79*0.7</f>
        <v>2076.9</v>
      </c>
      <c r="H79" s="228">
        <f>J79*0.8</f>
        <v>2373.6</v>
      </c>
      <c r="I79" s="228">
        <f>J79*0.9</f>
        <v>2670.3</v>
      </c>
      <c r="J79" s="371">
        <v>2967</v>
      </c>
      <c r="K79" s="228">
        <f>J79*1.1</f>
        <v>3263.7000000000003</v>
      </c>
      <c r="L79" s="228">
        <f>J79*1.2</f>
        <v>3560.4</v>
      </c>
      <c r="M79" s="228">
        <f>J79*1.3</f>
        <v>3857.1</v>
      </c>
      <c r="N79" s="228">
        <f>J79*1.4</f>
        <v>4153.8</v>
      </c>
      <c r="O79" s="228">
        <f>J79*1.5</f>
        <v>4450.5</v>
      </c>
      <c r="P79" s="228">
        <f>J79*1.6</f>
        <v>4747.2</v>
      </c>
      <c r="Q79" s="228">
        <f>J79*1.7</f>
        <v>5043.8999999999996</v>
      </c>
      <c r="R79" s="228">
        <f>J79*1.8</f>
        <v>5340.6</v>
      </c>
      <c r="S79" s="228">
        <f>J79*1.9</f>
        <v>5637.3</v>
      </c>
      <c r="T79" s="228">
        <f>J79*2</f>
        <v>5934</v>
      </c>
      <c r="U79" s="228">
        <f>J79*2.1</f>
        <v>6230.7</v>
      </c>
      <c r="V79" s="228">
        <f>J79*2.2</f>
        <v>6527.4000000000005</v>
      </c>
      <c r="W79" s="228">
        <f>J79*2.3</f>
        <v>6824.0999999999995</v>
      </c>
      <c r="X79" s="228">
        <f>J79*2.4</f>
        <v>7120.8</v>
      </c>
      <c r="Y79" s="114">
        <f>J79*2.5</f>
        <v>7417.5</v>
      </c>
      <c r="Z79" s="284">
        <f t="shared" ref="Z79:AD80" si="61">K79*2.5</f>
        <v>8159.2500000000009</v>
      </c>
      <c r="AA79" s="284">
        <f t="shared" si="61"/>
        <v>8901</v>
      </c>
      <c r="AB79" s="284">
        <f t="shared" si="61"/>
        <v>9642.75</v>
      </c>
      <c r="AC79" s="284">
        <f t="shared" si="61"/>
        <v>10384.5</v>
      </c>
      <c r="AD79" s="284">
        <f t="shared" si="61"/>
        <v>11126.25</v>
      </c>
      <c r="AE79" s="270" t="s">
        <v>357</v>
      </c>
      <c r="AF79" s="271" t="s">
        <v>358</v>
      </c>
    </row>
    <row r="80" spans="1:32" ht="16.5" thickBot="1" x14ac:dyDescent="0.3">
      <c r="A80" s="637"/>
      <c r="B80" s="489" t="s">
        <v>344</v>
      </c>
      <c r="C80" s="228">
        <f t="shared" si="1"/>
        <v>890.1</v>
      </c>
      <c r="D80" s="228">
        <f t="shared" si="2"/>
        <v>1186.8</v>
      </c>
      <c r="E80" s="228">
        <f t="shared" si="3"/>
        <v>1483.5</v>
      </c>
      <c r="F80" s="228">
        <f t="shared" si="4"/>
        <v>1780.2</v>
      </c>
      <c r="G80" s="228">
        <f t="shared" si="5"/>
        <v>2076.9</v>
      </c>
      <c r="H80" s="228">
        <f t="shared" si="19"/>
        <v>2373.6</v>
      </c>
      <c r="I80" s="228">
        <f t="shared" si="6"/>
        <v>2670.3</v>
      </c>
      <c r="J80" s="371">
        <v>2967</v>
      </c>
      <c r="K80" s="228">
        <f t="shared" si="7"/>
        <v>3263.7000000000003</v>
      </c>
      <c r="L80" s="228">
        <f t="shared" si="8"/>
        <v>3560.4</v>
      </c>
      <c r="M80" s="228">
        <f t="shared" si="9"/>
        <v>3857.1</v>
      </c>
      <c r="N80" s="228">
        <f t="shared" si="10"/>
        <v>4153.8</v>
      </c>
      <c r="O80" s="228">
        <f t="shared" si="11"/>
        <v>4450.5</v>
      </c>
      <c r="P80" s="228">
        <f>J80*1.6</f>
        <v>4747.2</v>
      </c>
      <c r="Q80" s="228">
        <f>J80*1.7</f>
        <v>5043.8999999999996</v>
      </c>
      <c r="R80" s="228">
        <f>J80*1.8</f>
        <v>5340.6</v>
      </c>
      <c r="S80" s="228">
        <f>J80*1.9</f>
        <v>5637.3</v>
      </c>
      <c r="T80" s="228">
        <f>J80*2</f>
        <v>5934</v>
      </c>
      <c r="U80" s="228">
        <f>J80*2.1</f>
        <v>6230.7</v>
      </c>
      <c r="V80" s="228">
        <f>J80*2.2</f>
        <v>6527.4000000000005</v>
      </c>
      <c r="W80" s="228">
        <f>J80*2.3</f>
        <v>6824.0999999999995</v>
      </c>
      <c r="X80" s="228">
        <f>J80*2.4</f>
        <v>7120.8</v>
      </c>
      <c r="Y80" s="114">
        <f>J80*2.5</f>
        <v>7417.5</v>
      </c>
      <c r="Z80" s="284">
        <f t="shared" si="61"/>
        <v>8159.2500000000009</v>
      </c>
      <c r="AA80" s="284">
        <f t="shared" si="61"/>
        <v>8901</v>
      </c>
      <c r="AB80" s="284">
        <f t="shared" si="61"/>
        <v>9642.75</v>
      </c>
      <c r="AC80" s="284">
        <f t="shared" si="61"/>
        <v>10384.5</v>
      </c>
      <c r="AD80" s="284">
        <f t="shared" si="61"/>
        <v>11126.25</v>
      </c>
      <c r="AE80" s="269" t="s">
        <v>368</v>
      </c>
      <c r="AF80" s="263" t="s">
        <v>353</v>
      </c>
    </row>
    <row r="81" spans="1:32" ht="15.75" customHeight="1" thickBot="1" x14ac:dyDescent="0.3">
      <c r="A81" s="645"/>
      <c r="B81" s="646"/>
      <c r="C81" s="646"/>
      <c r="D81" s="646"/>
      <c r="E81" s="646"/>
      <c r="F81" s="646"/>
      <c r="G81" s="646"/>
      <c r="H81" s="646"/>
      <c r="I81" s="646"/>
      <c r="J81" s="646"/>
      <c r="K81" s="646"/>
      <c r="L81" s="646"/>
      <c r="M81" s="646"/>
      <c r="N81" s="646"/>
      <c r="O81" s="646"/>
      <c r="P81" s="646"/>
      <c r="Q81" s="646"/>
      <c r="R81" s="646"/>
      <c r="S81" s="646"/>
      <c r="T81" s="646"/>
      <c r="U81" s="646"/>
      <c r="V81" s="646"/>
      <c r="W81" s="646"/>
      <c r="X81" s="646"/>
      <c r="Y81" s="646"/>
      <c r="Z81" s="646"/>
      <c r="AA81" s="647"/>
    </row>
    <row r="82" spans="1:32" ht="24" customHeight="1" thickBot="1" x14ac:dyDescent="0.3">
      <c r="A82" s="164"/>
      <c r="B82" s="642" t="s">
        <v>1</v>
      </c>
      <c r="C82" s="593" t="s">
        <v>2</v>
      </c>
      <c r="D82" s="594"/>
      <c r="E82" s="594"/>
      <c r="F82" s="594"/>
      <c r="G82" s="594"/>
      <c r="H82" s="594"/>
      <c r="I82" s="594"/>
      <c r="J82" s="594"/>
      <c r="K82" s="594"/>
      <c r="L82" s="594"/>
      <c r="M82" s="594"/>
      <c r="N82" s="594"/>
      <c r="O82" s="594"/>
      <c r="P82" s="594"/>
      <c r="Q82" s="594"/>
      <c r="R82" s="594"/>
      <c r="S82" s="594"/>
      <c r="T82" s="594"/>
      <c r="U82" s="594"/>
      <c r="V82" s="594"/>
      <c r="W82" s="594"/>
      <c r="X82" s="594"/>
      <c r="Y82" s="594"/>
      <c r="Z82" s="594"/>
      <c r="AA82" s="594"/>
      <c r="AB82" s="594"/>
      <c r="AC82" s="594"/>
      <c r="AD82" s="595"/>
      <c r="AE82" s="591" t="s">
        <v>380</v>
      </c>
      <c r="AF82" s="592"/>
    </row>
    <row r="83" spans="1:32" ht="26.25" thickBot="1" x14ac:dyDescent="0.3">
      <c r="A83" s="164"/>
      <c r="B83" s="643"/>
      <c r="C83" s="272">
        <v>0.3</v>
      </c>
      <c r="D83" s="222">
        <v>0.4</v>
      </c>
      <c r="E83" s="222">
        <v>0.5</v>
      </c>
      <c r="F83" s="222">
        <v>0.6</v>
      </c>
      <c r="G83" s="222">
        <v>0.7</v>
      </c>
      <c r="H83" s="222">
        <v>0.8</v>
      </c>
      <c r="I83" s="222">
        <v>0.9</v>
      </c>
      <c r="J83" s="222">
        <v>1</v>
      </c>
      <c r="K83" s="222">
        <v>1.1000000000000001</v>
      </c>
      <c r="L83" s="222">
        <v>1.2</v>
      </c>
      <c r="M83" s="222">
        <v>1.3</v>
      </c>
      <c r="N83" s="222">
        <v>1.4</v>
      </c>
      <c r="O83" s="222">
        <v>1.5</v>
      </c>
      <c r="P83" s="222">
        <v>1.6</v>
      </c>
      <c r="Q83" s="222">
        <v>1.7</v>
      </c>
      <c r="R83" s="222">
        <v>1.8</v>
      </c>
      <c r="S83" s="222">
        <v>1.9</v>
      </c>
      <c r="T83" s="222">
        <v>2</v>
      </c>
      <c r="U83" s="222">
        <v>2.1</v>
      </c>
      <c r="V83" s="222">
        <v>2.2000000000000002</v>
      </c>
      <c r="W83" s="222">
        <v>2.2999999999999998</v>
      </c>
      <c r="X83" s="222">
        <v>2.4</v>
      </c>
      <c r="Y83" s="223">
        <v>2.5</v>
      </c>
      <c r="Z83" s="223">
        <v>2.6</v>
      </c>
      <c r="AA83" s="223">
        <v>2.7</v>
      </c>
      <c r="AB83" s="223">
        <v>2.8</v>
      </c>
      <c r="AC83" s="223">
        <v>2.9</v>
      </c>
      <c r="AD83" s="223">
        <v>3</v>
      </c>
      <c r="AE83" s="265" t="s">
        <v>296</v>
      </c>
      <c r="AF83" s="258" t="s">
        <v>381</v>
      </c>
    </row>
    <row r="84" spans="1:32" ht="16.5" thickBot="1" x14ac:dyDescent="0.3">
      <c r="A84" s="518">
        <v>5</v>
      </c>
      <c r="B84" s="136" t="s">
        <v>160</v>
      </c>
      <c r="C84" s="126">
        <f t="shared" si="1"/>
        <v>958.5</v>
      </c>
      <c r="D84" s="126">
        <f t="shared" si="2"/>
        <v>1278</v>
      </c>
      <c r="E84" s="126">
        <f t="shared" si="3"/>
        <v>1597.5</v>
      </c>
      <c r="F84" s="126">
        <f t="shared" si="4"/>
        <v>1917</v>
      </c>
      <c r="G84" s="126">
        <f t="shared" si="5"/>
        <v>2236.5</v>
      </c>
      <c r="H84" s="126">
        <f t="shared" si="19"/>
        <v>2556</v>
      </c>
      <c r="I84" s="126">
        <f t="shared" si="6"/>
        <v>2875.5</v>
      </c>
      <c r="J84" s="126">
        <v>3195</v>
      </c>
      <c r="K84" s="126">
        <f t="shared" si="7"/>
        <v>3514.5000000000005</v>
      </c>
      <c r="L84" s="126">
        <f t="shared" si="8"/>
        <v>3834</v>
      </c>
      <c r="M84" s="126">
        <f t="shared" si="9"/>
        <v>4153.5</v>
      </c>
      <c r="N84" s="126">
        <f t="shared" si="10"/>
        <v>4473</v>
      </c>
      <c r="O84" s="126">
        <f t="shared" si="11"/>
        <v>4792.5</v>
      </c>
      <c r="P84" s="126">
        <f t="shared" ref="P84:P113" si="62">J84*1.6</f>
        <v>5112</v>
      </c>
      <c r="Q84" s="126">
        <f t="shared" ref="Q84:Q113" si="63">J84*1.7</f>
        <v>5431.5</v>
      </c>
      <c r="R84" s="126">
        <f t="shared" ref="R84:R113" si="64">J84*1.8</f>
        <v>5751</v>
      </c>
      <c r="S84" s="126">
        <f t="shared" ref="S84:S113" si="65">J84*1.9</f>
        <v>6070.5</v>
      </c>
      <c r="T84" s="126">
        <f t="shared" ref="T84:T113" si="66">J84*2</f>
        <v>6390</v>
      </c>
      <c r="U84" s="126">
        <f t="shared" ref="U84:U113" si="67">J84*2.1</f>
        <v>6709.5</v>
      </c>
      <c r="V84" s="126">
        <f t="shared" ref="V84:V113" si="68">J84*2.2</f>
        <v>7029.0000000000009</v>
      </c>
      <c r="W84" s="126">
        <f t="shared" ref="W84:W113" si="69">J84*2.3</f>
        <v>7348.4999999999991</v>
      </c>
      <c r="X84" s="126">
        <f t="shared" ref="X84:X113" si="70">J84*2.4</f>
        <v>7668</v>
      </c>
      <c r="Y84" s="127">
        <f t="shared" ref="Y84:Y112" si="71">J84*2.5</f>
        <v>7987.5</v>
      </c>
      <c r="Z84" s="127">
        <f t="shared" ref="Z84:Z113" si="72">K84*2.5</f>
        <v>8786.2500000000018</v>
      </c>
      <c r="AA84" s="127">
        <f t="shared" ref="AA84:AA113" si="73">L84*2.5</f>
        <v>9585</v>
      </c>
      <c r="AB84" s="127">
        <f t="shared" ref="AB84:AB113" si="74">M84*2.5</f>
        <v>10383.75</v>
      </c>
      <c r="AC84" s="127">
        <f t="shared" ref="AC84:AC113" si="75">N84*2.5</f>
        <v>11182.5</v>
      </c>
      <c r="AD84" s="127">
        <f t="shared" ref="AD84:AD113" si="76">O84*2.5</f>
        <v>11981.25</v>
      </c>
      <c r="AE84" s="267" t="s">
        <v>352</v>
      </c>
      <c r="AF84" s="261" t="s">
        <v>353</v>
      </c>
    </row>
    <row r="85" spans="1:32" ht="15.75" x14ac:dyDescent="0.25">
      <c r="A85" s="519"/>
      <c r="B85" s="130" t="s">
        <v>183</v>
      </c>
      <c r="C85" s="228">
        <f t="shared" si="1"/>
        <v>958.5</v>
      </c>
      <c r="D85" s="228">
        <f t="shared" si="2"/>
        <v>1278</v>
      </c>
      <c r="E85" s="228">
        <f t="shared" si="3"/>
        <v>1597.5</v>
      </c>
      <c r="F85" s="228">
        <f t="shared" si="4"/>
        <v>1917</v>
      </c>
      <c r="G85" s="228">
        <f t="shared" si="5"/>
        <v>2236.5</v>
      </c>
      <c r="H85" s="228">
        <f t="shared" si="19"/>
        <v>2556</v>
      </c>
      <c r="I85" s="228">
        <f t="shared" si="6"/>
        <v>2875.5</v>
      </c>
      <c r="J85" s="126">
        <v>3195</v>
      </c>
      <c r="K85" s="228">
        <f t="shared" si="7"/>
        <v>3514.5000000000005</v>
      </c>
      <c r="L85" s="228">
        <f t="shared" si="8"/>
        <v>3834</v>
      </c>
      <c r="M85" s="228">
        <f t="shared" si="9"/>
        <v>4153.5</v>
      </c>
      <c r="N85" s="228">
        <f t="shared" si="10"/>
        <v>4473</v>
      </c>
      <c r="O85" s="228">
        <f t="shared" si="11"/>
        <v>4792.5</v>
      </c>
      <c r="P85" s="228">
        <f t="shared" si="62"/>
        <v>5112</v>
      </c>
      <c r="Q85" s="228">
        <f t="shared" si="63"/>
        <v>5431.5</v>
      </c>
      <c r="R85" s="228">
        <f t="shared" si="64"/>
        <v>5751</v>
      </c>
      <c r="S85" s="228">
        <f t="shared" si="65"/>
        <v>6070.5</v>
      </c>
      <c r="T85" s="228">
        <f t="shared" si="66"/>
        <v>6390</v>
      </c>
      <c r="U85" s="228">
        <f t="shared" si="67"/>
        <v>6709.5</v>
      </c>
      <c r="V85" s="228">
        <f t="shared" si="68"/>
        <v>7029.0000000000009</v>
      </c>
      <c r="W85" s="228">
        <f t="shared" si="69"/>
        <v>7348.4999999999991</v>
      </c>
      <c r="X85" s="228">
        <f t="shared" si="70"/>
        <v>7668</v>
      </c>
      <c r="Y85" s="114">
        <f t="shared" si="71"/>
        <v>7987.5</v>
      </c>
      <c r="Z85" s="284">
        <f t="shared" si="72"/>
        <v>8786.2500000000018</v>
      </c>
      <c r="AA85" s="284">
        <f t="shared" si="73"/>
        <v>9585</v>
      </c>
      <c r="AB85" s="284">
        <f t="shared" si="74"/>
        <v>10383.75</v>
      </c>
      <c r="AC85" s="284">
        <f t="shared" si="75"/>
        <v>11182.5</v>
      </c>
      <c r="AD85" s="284">
        <f t="shared" si="76"/>
        <v>11981.25</v>
      </c>
      <c r="AE85" s="268" t="s">
        <v>352</v>
      </c>
      <c r="AF85" s="262" t="s">
        <v>353</v>
      </c>
    </row>
    <row r="86" spans="1:32" ht="31.5" x14ac:dyDescent="0.25">
      <c r="A86" s="519"/>
      <c r="B86" s="130" t="s">
        <v>184</v>
      </c>
      <c r="C86" s="228">
        <f t="shared" si="1"/>
        <v>766.8</v>
      </c>
      <c r="D86" s="228">
        <f t="shared" si="2"/>
        <v>1022.4000000000001</v>
      </c>
      <c r="E86" s="228">
        <f t="shared" si="3"/>
        <v>1278</v>
      </c>
      <c r="F86" s="228">
        <f t="shared" si="4"/>
        <v>1533.6</v>
      </c>
      <c r="G86" s="228">
        <f t="shared" si="5"/>
        <v>1789.1999999999998</v>
      </c>
      <c r="H86" s="228">
        <f t="shared" si="19"/>
        <v>2044.8000000000002</v>
      </c>
      <c r="I86" s="228">
        <f t="shared" si="6"/>
        <v>2300.4</v>
      </c>
      <c r="J86" s="228">
        <v>2556</v>
      </c>
      <c r="K86" s="228">
        <f t="shared" si="7"/>
        <v>2811.6000000000004</v>
      </c>
      <c r="L86" s="228">
        <f t="shared" si="8"/>
        <v>3067.2</v>
      </c>
      <c r="M86" s="228">
        <f t="shared" si="9"/>
        <v>3322.8</v>
      </c>
      <c r="N86" s="228">
        <f t="shared" si="10"/>
        <v>3578.3999999999996</v>
      </c>
      <c r="O86" s="228">
        <f t="shared" si="11"/>
        <v>3834</v>
      </c>
      <c r="P86" s="228">
        <f t="shared" si="62"/>
        <v>4089.6000000000004</v>
      </c>
      <c r="Q86" s="228">
        <f t="shared" si="63"/>
        <v>4345.2</v>
      </c>
      <c r="R86" s="228">
        <f t="shared" si="64"/>
        <v>4600.8</v>
      </c>
      <c r="S86" s="228">
        <f t="shared" si="65"/>
        <v>4856.3999999999996</v>
      </c>
      <c r="T86" s="228">
        <f t="shared" si="66"/>
        <v>5112</v>
      </c>
      <c r="U86" s="228">
        <f t="shared" si="67"/>
        <v>5367.6</v>
      </c>
      <c r="V86" s="228">
        <f t="shared" si="68"/>
        <v>5623.2000000000007</v>
      </c>
      <c r="W86" s="228">
        <f t="shared" si="69"/>
        <v>5878.7999999999993</v>
      </c>
      <c r="X86" s="228">
        <f t="shared" si="70"/>
        <v>6134.4</v>
      </c>
      <c r="Y86" s="114">
        <f t="shared" si="71"/>
        <v>6390</v>
      </c>
      <c r="Z86" s="284">
        <f t="shared" si="72"/>
        <v>7029.0000000000009</v>
      </c>
      <c r="AA86" s="284">
        <f t="shared" si="73"/>
        <v>7668</v>
      </c>
      <c r="AB86" s="284">
        <f t="shared" si="74"/>
        <v>8307</v>
      </c>
      <c r="AC86" s="284">
        <f t="shared" si="75"/>
        <v>8946</v>
      </c>
      <c r="AD86" s="284">
        <f t="shared" si="76"/>
        <v>9585</v>
      </c>
      <c r="AE86" s="268" t="s">
        <v>298</v>
      </c>
      <c r="AF86" s="262" t="s">
        <v>367</v>
      </c>
    </row>
    <row r="87" spans="1:32" ht="15.75" x14ac:dyDescent="0.25">
      <c r="A87" s="519"/>
      <c r="B87" s="130" t="s">
        <v>163</v>
      </c>
      <c r="C87" s="228">
        <f t="shared" si="1"/>
        <v>958.5</v>
      </c>
      <c r="D87" s="228">
        <f t="shared" si="2"/>
        <v>1278</v>
      </c>
      <c r="E87" s="228">
        <f t="shared" si="3"/>
        <v>1597.5</v>
      </c>
      <c r="F87" s="228">
        <f t="shared" si="4"/>
        <v>1917</v>
      </c>
      <c r="G87" s="228">
        <f t="shared" si="5"/>
        <v>2236.5</v>
      </c>
      <c r="H87" s="228">
        <f t="shared" si="19"/>
        <v>2556</v>
      </c>
      <c r="I87" s="228">
        <f t="shared" si="6"/>
        <v>2875.5</v>
      </c>
      <c r="J87" s="228">
        <v>3195</v>
      </c>
      <c r="K87" s="228">
        <f t="shared" si="7"/>
        <v>3514.5000000000005</v>
      </c>
      <c r="L87" s="228">
        <f t="shared" si="8"/>
        <v>3834</v>
      </c>
      <c r="M87" s="228">
        <f t="shared" si="9"/>
        <v>4153.5</v>
      </c>
      <c r="N87" s="228">
        <f t="shared" si="10"/>
        <v>4473</v>
      </c>
      <c r="O87" s="228">
        <f t="shared" si="11"/>
        <v>4792.5</v>
      </c>
      <c r="P87" s="228">
        <f t="shared" si="62"/>
        <v>5112</v>
      </c>
      <c r="Q87" s="228">
        <f t="shared" si="63"/>
        <v>5431.5</v>
      </c>
      <c r="R87" s="228">
        <f t="shared" si="64"/>
        <v>5751</v>
      </c>
      <c r="S87" s="228">
        <f t="shared" si="65"/>
        <v>6070.5</v>
      </c>
      <c r="T87" s="228">
        <f t="shared" si="66"/>
        <v>6390</v>
      </c>
      <c r="U87" s="228">
        <f t="shared" si="67"/>
        <v>6709.5</v>
      </c>
      <c r="V87" s="228">
        <f t="shared" si="68"/>
        <v>7029.0000000000009</v>
      </c>
      <c r="W87" s="228">
        <f t="shared" si="69"/>
        <v>7348.4999999999991</v>
      </c>
      <c r="X87" s="228">
        <f t="shared" si="70"/>
        <v>7668</v>
      </c>
      <c r="Y87" s="114">
        <f t="shared" si="71"/>
        <v>7987.5</v>
      </c>
      <c r="Z87" s="284">
        <f t="shared" si="72"/>
        <v>8786.2500000000018</v>
      </c>
      <c r="AA87" s="284">
        <f t="shared" si="73"/>
        <v>9585</v>
      </c>
      <c r="AB87" s="284">
        <f t="shared" si="74"/>
        <v>10383.75</v>
      </c>
      <c r="AC87" s="284">
        <f t="shared" si="75"/>
        <v>11182.5</v>
      </c>
      <c r="AD87" s="284">
        <f t="shared" si="76"/>
        <v>11981.25</v>
      </c>
      <c r="AE87" s="268" t="s">
        <v>369</v>
      </c>
      <c r="AF87" s="262" t="s">
        <v>370</v>
      </c>
    </row>
    <row r="88" spans="1:32" ht="15.75" x14ac:dyDescent="0.25">
      <c r="A88" s="519"/>
      <c r="B88" s="130" t="s">
        <v>164</v>
      </c>
      <c r="C88" s="228">
        <f t="shared" si="1"/>
        <v>958.5</v>
      </c>
      <c r="D88" s="228">
        <f t="shared" si="2"/>
        <v>1278</v>
      </c>
      <c r="E88" s="228">
        <f t="shared" si="3"/>
        <v>1597.5</v>
      </c>
      <c r="F88" s="228">
        <f t="shared" si="4"/>
        <v>1917</v>
      </c>
      <c r="G88" s="228">
        <f t="shared" si="5"/>
        <v>2236.5</v>
      </c>
      <c r="H88" s="228">
        <f t="shared" si="19"/>
        <v>2556</v>
      </c>
      <c r="I88" s="228">
        <f t="shared" si="6"/>
        <v>2875.5</v>
      </c>
      <c r="J88" s="383">
        <v>3195</v>
      </c>
      <c r="K88" s="228">
        <f t="shared" si="7"/>
        <v>3514.5000000000005</v>
      </c>
      <c r="L88" s="228">
        <f t="shared" si="8"/>
        <v>3834</v>
      </c>
      <c r="M88" s="228">
        <f t="shared" si="9"/>
        <v>4153.5</v>
      </c>
      <c r="N88" s="228">
        <f t="shared" si="10"/>
        <v>4473</v>
      </c>
      <c r="O88" s="228">
        <f t="shared" si="11"/>
        <v>4792.5</v>
      </c>
      <c r="P88" s="228">
        <f t="shared" si="62"/>
        <v>5112</v>
      </c>
      <c r="Q88" s="228">
        <f t="shared" si="63"/>
        <v>5431.5</v>
      </c>
      <c r="R88" s="228">
        <f t="shared" si="64"/>
        <v>5751</v>
      </c>
      <c r="S88" s="228">
        <f t="shared" si="65"/>
        <v>6070.5</v>
      </c>
      <c r="T88" s="228">
        <f t="shared" si="66"/>
        <v>6390</v>
      </c>
      <c r="U88" s="228">
        <f t="shared" si="67"/>
        <v>6709.5</v>
      </c>
      <c r="V88" s="228">
        <f t="shared" si="68"/>
        <v>7029.0000000000009</v>
      </c>
      <c r="W88" s="228">
        <f t="shared" si="69"/>
        <v>7348.4999999999991</v>
      </c>
      <c r="X88" s="228">
        <f t="shared" si="70"/>
        <v>7668</v>
      </c>
      <c r="Y88" s="114">
        <f t="shared" si="71"/>
        <v>7987.5</v>
      </c>
      <c r="Z88" s="284">
        <f t="shared" si="72"/>
        <v>8786.2500000000018</v>
      </c>
      <c r="AA88" s="284">
        <f t="shared" si="73"/>
        <v>9585</v>
      </c>
      <c r="AB88" s="284">
        <f t="shared" si="74"/>
        <v>10383.75</v>
      </c>
      <c r="AC88" s="284">
        <f t="shared" si="75"/>
        <v>11182.5</v>
      </c>
      <c r="AD88" s="284">
        <f t="shared" si="76"/>
        <v>11981.25</v>
      </c>
      <c r="AE88" s="268" t="s">
        <v>352</v>
      </c>
      <c r="AF88" s="262" t="s">
        <v>353</v>
      </c>
    </row>
    <row r="89" spans="1:32" ht="15.75" x14ac:dyDescent="0.25">
      <c r="A89" s="519"/>
      <c r="B89" s="130" t="s">
        <v>185</v>
      </c>
      <c r="C89" s="228">
        <f t="shared" si="1"/>
        <v>958.5</v>
      </c>
      <c r="D89" s="228">
        <f t="shared" si="2"/>
        <v>1278</v>
      </c>
      <c r="E89" s="228">
        <f t="shared" si="3"/>
        <v>1597.5</v>
      </c>
      <c r="F89" s="228">
        <f t="shared" si="4"/>
        <v>1917</v>
      </c>
      <c r="G89" s="228">
        <f t="shared" si="5"/>
        <v>2236.5</v>
      </c>
      <c r="H89" s="228">
        <f t="shared" si="19"/>
        <v>2556</v>
      </c>
      <c r="I89" s="228">
        <f t="shared" si="6"/>
        <v>2875.5</v>
      </c>
      <c r="J89" s="383">
        <v>3195</v>
      </c>
      <c r="K89" s="228">
        <f t="shared" si="7"/>
        <v>3514.5000000000005</v>
      </c>
      <c r="L89" s="228">
        <f t="shared" si="8"/>
        <v>3834</v>
      </c>
      <c r="M89" s="228">
        <f t="shared" si="9"/>
        <v>4153.5</v>
      </c>
      <c r="N89" s="228">
        <f t="shared" si="10"/>
        <v>4473</v>
      </c>
      <c r="O89" s="228">
        <f t="shared" si="11"/>
        <v>4792.5</v>
      </c>
      <c r="P89" s="228">
        <f t="shared" si="62"/>
        <v>5112</v>
      </c>
      <c r="Q89" s="228">
        <f t="shared" si="63"/>
        <v>5431.5</v>
      </c>
      <c r="R89" s="228">
        <f t="shared" si="64"/>
        <v>5751</v>
      </c>
      <c r="S89" s="228">
        <f t="shared" si="65"/>
        <v>6070.5</v>
      </c>
      <c r="T89" s="228">
        <f t="shared" si="66"/>
        <v>6390</v>
      </c>
      <c r="U89" s="228">
        <f t="shared" si="67"/>
        <v>6709.5</v>
      </c>
      <c r="V89" s="228">
        <f t="shared" si="68"/>
        <v>7029.0000000000009</v>
      </c>
      <c r="W89" s="228">
        <f t="shared" si="69"/>
        <v>7348.4999999999991</v>
      </c>
      <c r="X89" s="228">
        <f t="shared" si="70"/>
        <v>7668</v>
      </c>
      <c r="Y89" s="114">
        <f t="shared" si="71"/>
        <v>7987.5</v>
      </c>
      <c r="Z89" s="284">
        <f t="shared" si="72"/>
        <v>8786.2500000000018</v>
      </c>
      <c r="AA89" s="284">
        <f t="shared" si="73"/>
        <v>9585</v>
      </c>
      <c r="AB89" s="284">
        <f t="shared" si="74"/>
        <v>10383.75</v>
      </c>
      <c r="AC89" s="284">
        <f t="shared" si="75"/>
        <v>11182.5</v>
      </c>
      <c r="AD89" s="284">
        <f t="shared" si="76"/>
        <v>11981.25</v>
      </c>
      <c r="AE89" s="268" t="s">
        <v>357</v>
      </c>
      <c r="AF89" s="262" t="s">
        <v>358</v>
      </c>
    </row>
    <row r="90" spans="1:32" ht="15.75" x14ac:dyDescent="0.25">
      <c r="A90" s="519"/>
      <c r="B90" s="130" t="s">
        <v>345</v>
      </c>
      <c r="C90" s="228">
        <f t="shared" si="1"/>
        <v>958.5</v>
      </c>
      <c r="D90" s="228">
        <f t="shared" si="2"/>
        <v>1278</v>
      </c>
      <c r="E90" s="228">
        <f t="shared" si="3"/>
        <v>1597.5</v>
      </c>
      <c r="F90" s="228">
        <f t="shared" si="4"/>
        <v>1917</v>
      </c>
      <c r="G90" s="228">
        <f t="shared" si="5"/>
        <v>2236.5</v>
      </c>
      <c r="H90" s="228">
        <f t="shared" si="19"/>
        <v>2556</v>
      </c>
      <c r="I90" s="228">
        <f t="shared" si="6"/>
        <v>2875.5</v>
      </c>
      <c r="J90" s="383">
        <v>3195</v>
      </c>
      <c r="K90" s="228">
        <f t="shared" si="7"/>
        <v>3514.5000000000005</v>
      </c>
      <c r="L90" s="228">
        <f t="shared" si="8"/>
        <v>3834</v>
      </c>
      <c r="M90" s="228">
        <f t="shared" si="9"/>
        <v>4153.5</v>
      </c>
      <c r="N90" s="228">
        <f t="shared" si="10"/>
        <v>4473</v>
      </c>
      <c r="O90" s="228">
        <f t="shared" si="11"/>
        <v>4792.5</v>
      </c>
      <c r="P90" s="228">
        <f t="shared" si="62"/>
        <v>5112</v>
      </c>
      <c r="Q90" s="228">
        <f t="shared" si="63"/>
        <v>5431.5</v>
      </c>
      <c r="R90" s="228">
        <f t="shared" si="64"/>
        <v>5751</v>
      </c>
      <c r="S90" s="228">
        <f t="shared" si="65"/>
        <v>6070.5</v>
      </c>
      <c r="T90" s="228">
        <f t="shared" si="66"/>
        <v>6390</v>
      </c>
      <c r="U90" s="228">
        <f t="shared" si="67"/>
        <v>6709.5</v>
      </c>
      <c r="V90" s="228">
        <f t="shared" si="68"/>
        <v>7029.0000000000009</v>
      </c>
      <c r="W90" s="228">
        <f t="shared" si="69"/>
        <v>7348.4999999999991</v>
      </c>
      <c r="X90" s="228">
        <f t="shared" si="70"/>
        <v>7668</v>
      </c>
      <c r="Y90" s="114">
        <f t="shared" si="71"/>
        <v>7987.5</v>
      </c>
      <c r="Z90" s="284">
        <f t="shared" si="72"/>
        <v>8786.2500000000018</v>
      </c>
      <c r="AA90" s="284">
        <f t="shared" si="73"/>
        <v>9585</v>
      </c>
      <c r="AB90" s="284">
        <f t="shared" si="74"/>
        <v>10383.75</v>
      </c>
      <c r="AC90" s="284">
        <f t="shared" si="75"/>
        <v>11182.5</v>
      </c>
      <c r="AD90" s="284">
        <f t="shared" si="76"/>
        <v>11981.25</v>
      </c>
      <c r="AE90" s="268" t="s">
        <v>352</v>
      </c>
      <c r="AF90" s="262" t="s">
        <v>353</v>
      </c>
    </row>
    <row r="91" spans="1:32" ht="31.5" x14ac:dyDescent="0.25">
      <c r="A91" s="519"/>
      <c r="B91" s="130" t="s">
        <v>186</v>
      </c>
      <c r="C91" s="228">
        <f t="shared" si="1"/>
        <v>958.5</v>
      </c>
      <c r="D91" s="228">
        <f t="shared" si="2"/>
        <v>1278</v>
      </c>
      <c r="E91" s="228">
        <f t="shared" si="3"/>
        <v>1597.5</v>
      </c>
      <c r="F91" s="228">
        <f t="shared" si="4"/>
        <v>1917</v>
      </c>
      <c r="G91" s="228">
        <f t="shared" si="5"/>
        <v>2236.5</v>
      </c>
      <c r="H91" s="228">
        <f t="shared" si="19"/>
        <v>2556</v>
      </c>
      <c r="I91" s="228">
        <f t="shared" si="6"/>
        <v>2875.5</v>
      </c>
      <c r="J91" s="383">
        <v>3195</v>
      </c>
      <c r="K91" s="228">
        <f t="shared" si="7"/>
        <v>3514.5000000000005</v>
      </c>
      <c r="L91" s="228">
        <f t="shared" si="8"/>
        <v>3834</v>
      </c>
      <c r="M91" s="228">
        <f t="shared" si="9"/>
        <v>4153.5</v>
      </c>
      <c r="N91" s="228">
        <f t="shared" si="10"/>
        <v>4473</v>
      </c>
      <c r="O91" s="228">
        <f t="shared" si="11"/>
        <v>4792.5</v>
      </c>
      <c r="P91" s="228">
        <f t="shared" si="62"/>
        <v>5112</v>
      </c>
      <c r="Q91" s="228">
        <f t="shared" si="63"/>
        <v>5431.5</v>
      </c>
      <c r="R91" s="228">
        <f t="shared" si="64"/>
        <v>5751</v>
      </c>
      <c r="S91" s="228">
        <f t="shared" si="65"/>
        <v>6070.5</v>
      </c>
      <c r="T91" s="228">
        <f t="shared" si="66"/>
        <v>6390</v>
      </c>
      <c r="U91" s="228">
        <f t="shared" si="67"/>
        <v>6709.5</v>
      </c>
      <c r="V91" s="228">
        <f t="shared" si="68"/>
        <v>7029.0000000000009</v>
      </c>
      <c r="W91" s="228">
        <f t="shared" si="69"/>
        <v>7348.4999999999991</v>
      </c>
      <c r="X91" s="228">
        <f t="shared" si="70"/>
        <v>7668</v>
      </c>
      <c r="Y91" s="114">
        <f t="shared" si="71"/>
        <v>7987.5</v>
      </c>
      <c r="Z91" s="284">
        <f t="shared" si="72"/>
        <v>8786.2500000000018</v>
      </c>
      <c r="AA91" s="284">
        <f t="shared" si="73"/>
        <v>9585</v>
      </c>
      <c r="AB91" s="284">
        <f t="shared" si="74"/>
        <v>10383.75</v>
      </c>
      <c r="AC91" s="284">
        <f t="shared" si="75"/>
        <v>11182.5</v>
      </c>
      <c r="AD91" s="284">
        <f t="shared" si="76"/>
        <v>11981.25</v>
      </c>
      <c r="AE91" s="268" t="s">
        <v>369</v>
      </c>
      <c r="AF91" s="264" t="s">
        <v>80</v>
      </c>
    </row>
    <row r="92" spans="1:32" ht="15.75" x14ac:dyDescent="0.25">
      <c r="A92" s="519"/>
      <c r="B92" s="130" t="s">
        <v>187</v>
      </c>
      <c r="C92" s="228">
        <f t="shared" si="1"/>
        <v>958.5</v>
      </c>
      <c r="D92" s="228">
        <f t="shared" si="2"/>
        <v>1278</v>
      </c>
      <c r="E92" s="228">
        <f t="shared" si="3"/>
        <v>1597.5</v>
      </c>
      <c r="F92" s="228">
        <f t="shared" si="4"/>
        <v>1917</v>
      </c>
      <c r="G92" s="228">
        <f t="shared" si="5"/>
        <v>2236.5</v>
      </c>
      <c r="H92" s="228">
        <f t="shared" si="19"/>
        <v>2556</v>
      </c>
      <c r="I92" s="228">
        <f t="shared" si="6"/>
        <v>2875.5</v>
      </c>
      <c r="J92" s="383">
        <v>3195</v>
      </c>
      <c r="K92" s="228">
        <f t="shared" si="7"/>
        <v>3514.5000000000005</v>
      </c>
      <c r="L92" s="228">
        <f t="shared" si="8"/>
        <v>3834</v>
      </c>
      <c r="M92" s="228">
        <f t="shared" si="9"/>
        <v>4153.5</v>
      </c>
      <c r="N92" s="228">
        <f t="shared" si="10"/>
        <v>4473</v>
      </c>
      <c r="O92" s="228">
        <f t="shared" si="11"/>
        <v>4792.5</v>
      </c>
      <c r="P92" s="228">
        <f t="shared" si="62"/>
        <v>5112</v>
      </c>
      <c r="Q92" s="228">
        <f t="shared" si="63"/>
        <v>5431.5</v>
      </c>
      <c r="R92" s="228">
        <f t="shared" si="64"/>
        <v>5751</v>
      </c>
      <c r="S92" s="228">
        <f t="shared" si="65"/>
        <v>6070.5</v>
      </c>
      <c r="T92" s="228">
        <f t="shared" si="66"/>
        <v>6390</v>
      </c>
      <c r="U92" s="228">
        <f t="shared" si="67"/>
        <v>6709.5</v>
      </c>
      <c r="V92" s="228">
        <f t="shared" si="68"/>
        <v>7029.0000000000009</v>
      </c>
      <c r="W92" s="228">
        <f t="shared" si="69"/>
        <v>7348.4999999999991</v>
      </c>
      <c r="X92" s="228">
        <f t="shared" si="70"/>
        <v>7668</v>
      </c>
      <c r="Y92" s="114">
        <f t="shared" si="71"/>
        <v>7987.5</v>
      </c>
      <c r="Z92" s="284">
        <f t="shared" si="72"/>
        <v>8786.2500000000018</v>
      </c>
      <c r="AA92" s="284">
        <f t="shared" si="73"/>
        <v>9585</v>
      </c>
      <c r="AB92" s="284">
        <f t="shared" si="74"/>
        <v>10383.75</v>
      </c>
      <c r="AC92" s="284">
        <f t="shared" si="75"/>
        <v>11182.5</v>
      </c>
      <c r="AD92" s="284">
        <f t="shared" si="76"/>
        <v>11981.25</v>
      </c>
      <c r="AE92" s="268" t="s">
        <v>359</v>
      </c>
      <c r="AF92" s="262" t="s">
        <v>360</v>
      </c>
    </row>
    <row r="93" spans="1:32" ht="15.75" x14ac:dyDescent="0.25">
      <c r="A93" s="519"/>
      <c r="B93" s="130" t="s">
        <v>317</v>
      </c>
      <c r="C93" s="228">
        <f t="shared" si="1"/>
        <v>958.5</v>
      </c>
      <c r="D93" s="228">
        <f t="shared" si="2"/>
        <v>1278</v>
      </c>
      <c r="E93" s="228">
        <f t="shared" si="3"/>
        <v>1597.5</v>
      </c>
      <c r="F93" s="228">
        <f t="shared" si="4"/>
        <v>1917</v>
      </c>
      <c r="G93" s="228">
        <f t="shared" si="5"/>
        <v>2236.5</v>
      </c>
      <c r="H93" s="228">
        <f t="shared" si="19"/>
        <v>2556</v>
      </c>
      <c r="I93" s="228">
        <f t="shared" si="6"/>
        <v>2875.5</v>
      </c>
      <c r="J93" s="383">
        <v>3195</v>
      </c>
      <c r="K93" s="228">
        <f t="shared" si="7"/>
        <v>3514.5000000000005</v>
      </c>
      <c r="L93" s="228">
        <f t="shared" si="8"/>
        <v>3834</v>
      </c>
      <c r="M93" s="228">
        <f t="shared" si="9"/>
        <v>4153.5</v>
      </c>
      <c r="N93" s="228">
        <f t="shared" si="10"/>
        <v>4473</v>
      </c>
      <c r="O93" s="228">
        <f t="shared" si="11"/>
        <v>4792.5</v>
      </c>
      <c r="P93" s="228">
        <f t="shared" si="62"/>
        <v>5112</v>
      </c>
      <c r="Q93" s="228">
        <f t="shared" si="63"/>
        <v>5431.5</v>
      </c>
      <c r="R93" s="228">
        <f t="shared" si="64"/>
        <v>5751</v>
      </c>
      <c r="S93" s="228">
        <f t="shared" si="65"/>
        <v>6070.5</v>
      </c>
      <c r="T93" s="228">
        <f t="shared" si="66"/>
        <v>6390</v>
      </c>
      <c r="U93" s="228">
        <f t="shared" si="67"/>
        <v>6709.5</v>
      </c>
      <c r="V93" s="228">
        <f t="shared" si="68"/>
        <v>7029.0000000000009</v>
      </c>
      <c r="W93" s="228">
        <f t="shared" si="69"/>
        <v>7348.4999999999991</v>
      </c>
      <c r="X93" s="228">
        <f t="shared" si="70"/>
        <v>7668</v>
      </c>
      <c r="Y93" s="114">
        <f t="shared" si="71"/>
        <v>7987.5</v>
      </c>
      <c r="Z93" s="284">
        <f t="shared" si="72"/>
        <v>8786.2500000000018</v>
      </c>
      <c r="AA93" s="284">
        <f t="shared" si="73"/>
        <v>9585</v>
      </c>
      <c r="AB93" s="284">
        <f t="shared" si="74"/>
        <v>10383.75</v>
      </c>
      <c r="AC93" s="284">
        <f t="shared" si="75"/>
        <v>11182.5</v>
      </c>
      <c r="AD93" s="284">
        <f t="shared" si="76"/>
        <v>11981.25</v>
      </c>
      <c r="AE93" s="268" t="s">
        <v>361</v>
      </c>
      <c r="AF93" s="262" t="s">
        <v>362</v>
      </c>
    </row>
    <row r="94" spans="1:32" ht="31.5" x14ac:dyDescent="0.25">
      <c r="A94" s="519"/>
      <c r="B94" s="130" t="s">
        <v>346</v>
      </c>
      <c r="C94" s="228">
        <f t="shared" si="1"/>
        <v>766.8</v>
      </c>
      <c r="D94" s="228">
        <f t="shared" si="2"/>
        <v>1022.4000000000001</v>
      </c>
      <c r="E94" s="228">
        <f t="shared" si="3"/>
        <v>1278</v>
      </c>
      <c r="F94" s="228">
        <f t="shared" si="4"/>
        <v>1533.6</v>
      </c>
      <c r="G94" s="228">
        <f t="shared" si="5"/>
        <v>1789.1999999999998</v>
      </c>
      <c r="H94" s="228">
        <f t="shared" si="19"/>
        <v>2044.8000000000002</v>
      </c>
      <c r="I94" s="228">
        <f t="shared" si="6"/>
        <v>2300.4</v>
      </c>
      <c r="J94" s="228">
        <v>2556</v>
      </c>
      <c r="K94" s="228">
        <f t="shared" si="7"/>
        <v>2811.6000000000004</v>
      </c>
      <c r="L94" s="228">
        <f t="shared" si="8"/>
        <v>3067.2</v>
      </c>
      <c r="M94" s="228">
        <f t="shared" si="9"/>
        <v>3322.8</v>
      </c>
      <c r="N94" s="228">
        <f t="shared" si="10"/>
        <v>3578.3999999999996</v>
      </c>
      <c r="O94" s="228">
        <f t="shared" si="11"/>
        <v>3834</v>
      </c>
      <c r="P94" s="228">
        <f t="shared" si="62"/>
        <v>4089.6000000000004</v>
      </c>
      <c r="Q94" s="228">
        <f t="shared" si="63"/>
        <v>4345.2</v>
      </c>
      <c r="R94" s="228">
        <f t="shared" si="64"/>
        <v>4600.8</v>
      </c>
      <c r="S94" s="228">
        <f t="shared" si="65"/>
        <v>4856.3999999999996</v>
      </c>
      <c r="T94" s="228">
        <f t="shared" si="66"/>
        <v>5112</v>
      </c>
      <c r="U94" s="228">
        <f t="shared" si="67"/>
        <v>5367.6</v>
      </c>
      <c r="V94" s="228">
        <f t="shared" si="68"/>
        <v>5623.2000000000007</v>
      </c>
      <c r="W94" s="228">
        <f t="shared" si="69"/>
        <v>5878.7999999999993</v>
      </c>
      <c r="X94" s="228">
        <f t="shared" si="70"/>
        <v>6134.4</v>
      </c>
      <c r="Y94" s="114">
        <f t="shared" si="71"/>
        <v>6390</v>
      </c>
      <c r="Z94" s="284">
        <f t="shared" si="72"/>
        <v>7029.0000000000009</v>
      </c>
      <c r="AA94" s="284">
        <f t="shared" si="73"/>
        <v>7668</v>
      </c>
      <c r="AB94" s="284">
        <f t="shared" si="74"/>
        <v>8307</v>
      </c>
      <c r="AC94" s="284">
        <f t="shared" si="75"/>
        <v>8946</v>
      </c>
      <c r="AD94" s="284">
        <f t="shared" si="76"/>
        <v>9585</v>
      </c>
      <c r="AE94" s="268" t="s">
        <v>298</v>
      </c>
      <c r="AF94" s="262" t="s">
        <v>358</v>
      </c>
    </row>
    <row r="95" spans="1:32" ht="31.5" x14ac:dyDescent="0.25">
      <c r="A95" s="519"/>
      <c r="B95" s="130" t="s">
        <v>188</v>
      </c>
      <c r="C95" s="228">
        <f t="shared" si="1"/>
        <v>766.8</v>
      </c>
      <c r="D95" s="228">
        <f t="shared" si="2"/>
        <v>1022.4000000000001</v>
      </c>
      <c r="E95" s="228">
        <f t="shared" si="3"/>
        <v>1278</v>
      </c>
      <c r="F95" s="228">
        <f t="shared" si="4"/>
        <v>1533.6</v>
      </c>
      <c r="G95" s="228">
        <f t="shared" si="5"/>
        <v>1789.1999999999998</v>
      </c>
      <c r="H95" s="228">
        <f t="shared" si="19"/>
        <v>2044.8000000000002</v>
      </c>
      <c r="I95" s="228">
        <f t="shared" si="6"/>
        <v>2300.4</v>
      </c>
      <c r="J95" s="228">
        <v>2556</v>
      </c>
      <c r="K95" s="228">
        <f t="shared" si="7"/>
        <v>2811.6000000000004</v>
      </c>
      <c r="L95" s="228">
        <f t="shared" si="8"/>
        <v>3067.2</v>
      </c>
      <c r="M95" s="228">
        <f t="shared" si="9"/>
        <v>3322.8</v>
      </c>
      <c r="N95" s="228">
        <f t="shared" si="10"/>
        <v>3578.3999999999996</v>
      </c>
      <c r="O95" s="228">
        <f t="shared" si="11"/>
        <v>3834</v>
      </c>
      <c r="P95" s="228">
        <f t="shared" si="62"/>
        <v>4089.6000000000004</v>
      </c>
      <c r="Q95" s="228">
        <f t="shared" si="63"/>
        <v>4345.2</v>
      </c>
      <c r="R95" s="228">
        <f t="shared" si="64"/>
        <v>4600.8</v>
      </c>
      <c r="S95" s="228">
        <f t="shared" si="65"/>
        <v>4856.3999999999996</v>
      </c>
      <c r="T95" s="228">
        <f t="shared" si="66"/>
        <v>5112</v>
      </c>
      <c r="U95" s="228">
        <f t="shared" si="67"/>
        <v>5367.6</v>
      </c>
      <c r="V95" s="228">
        <f t="shared" si="68"/>
        <v>5623.2000000000007</v>
      </c>
      <c r="W95" s="228">
        <f t="shared" si="69"/>
        <v>5878.7999999999993</v>
      </c>
      <c r="X95" s="228">
        <f t="shared" si="70"/>
        <v>6134.4</v>
      </c>
      <c r="Y95" s="114">
        <f t="shared" si="71"/>
        <v>6390</v>
      </c>
      <c r="Z95" s="284">
        <f t="shared" si="72"/>
        <v>7029.0000000000009</v>
      </c>
      <c r="AA95" s="284">
        <f t="shared" si="73"/>
        <v>7668</v>
      </c>
      <c r="AB95" s="284">
        <f t="shared" si="74"/>
        <v>8307</v>
      </c>
      <c r="AC95" s="284">
        <f t="shared" si="75"/>
        <v>8946</v>
      </c>
      <c r="AD95" s="284">
        <f t="shared" si="76"/>
        <v>9585</v>
      </c>
      <c r="AE95" s="268" t="s">
        <v>298</v>
      </c>
      <c r="AF95" s="262" t="s">
        <v>367</v>
      </c>
    </row>
    <row r="96" spans="1:32" ht="15.75" x14ac:dyDescent="0.25">
      <c r="A96" s="519"/>
      <c r="B96" s="130" t="s">
        <v>168</v>
      </c>
      <c r="C96" s="228">
        <f t="shared" si="1"/>
        <v>958.5</v>
      </c>
      <c r="D96" s="228">
        <f t="shared" si="2"/>
        <v>1278</v>
      </c>
      <c r="E96" s="228">
        <f t="shared" si="3"/>
        <v>1597.5</v>
      </c>
      <c r="F96" s="228">
        <f t="shared" si="4"/>
        <v>1917</v>
      </c>
      <c r="G96" s="228">
        <f t="shared" si="5"/>
        <v>2236.5</v>
      </c>
      <c r="H96" s="228">
        <f t="shared" si="19"/>
        <v>2556</v>
      </c>
      <c r="I96" s="228">
        <f t="shared" si="6"/>
        <v>2875.5</v>
      </c>
      <c r="J96" s="228">
        <v>3195</v>
      </c>
      <c r="K96" s="228">
        <f t="shared" si="7"/>
        <v>3514.5000000000005</v>
      </c>
      <c r="L96" s="228">
        <f t="shared" si="8"/>
        <v>3834</v>
      </c>
      <c r="M96" s="228">
        <f t="shared" si="9"/>
        <v>4153.5</v>
      </c>
      <c r="N96" s="228">
        <f t="shared" si="10"/>
        <v>4473</v>
      </c>
      <c r="O96" s="228">
        <f t="shared" si="11"/>
        <v>4792.5</v>
      </c>
      <c r="P96" s="228">
        <f t="shared" si="62"/>
        <v>5112</v>
      </c>
      <c r="Q96" s="228">
        <f t="shared" si="63"/>
        <v>5431.5</v>
      </c>
      <c r="R96" s="228">
        <f t="shared" si="64"/>
        <v>5751</v>
      </c>
      <c r="S96" s="228">
        <f t="shared" si="65"/>
        <v>6070.5</v>
      </c>
      <c r="T96" s="228">
        <f t="shared" si="66"/>
        <v>6390</v>
      </c>
      <c r="U96" s="228">
        <f t="shared" si="67"/>
        <v>6709.5</v>
      </c>
      <c r="V96" s="228">
        <f t="shared" si="68"/>
        <v>7029.0000000000009</v>
      </c>
      <c r="W96" s="228">
        <f t="shared" si="69"/>
        <v>7348.4999999999991</v>
      </c>
      <c r="X96" s="228">
        <f t="shared" si="70"/>
        <v>7668</v>
      </c>
      <c r="Y96" s="114">
        <f t="shared" si="71"/>
        <v>7987.5</v>
      </c>
      <c r="Z96" s="284">
        <f t="shared" si="72"/>
        <v>8786.2500000000018</v>
      </c>
      <c r="AA96" s="284">
        <f t="shared" si="73"/>
        <v>9585</v>
      </c>
      <c r="AB96" s="284">
        <f t="shared" si="74"/>
        <v>10383.75</v>
      </c>
      <c r="AC96" s="284">
        <f t="shared" si="75"/>
        <v>11182.5</v>
      </c>
      <c r="AD96" s="284">
        <f t="shared" si="76"/>
        <v>11981.25</v>
      </c>
      <c r="AE96" s="268" t="s">
        <v>371</v>
      </c>
      <c r="AF96" s="262" t="s">
        <v>372</v>
      </c>
    </row>
    <row r="97" spans="1:32" ht="15.75" x14ac:dyDescent="0.25">
      <c r="A97" s="519"/>
      <c r="B97" s="130" t="s">
        <v>189</v>
      </c>
      <c r="C97" s="228">
        <f t="shared" si="1"/>
        <v>958.5</v>
      </c>
      <c r="D97" s="228">
        <f t="shared" si="2"/>
        <v>1278</v>
      </c>
      <c r="E97" s="228">
        <f t="shared" si="3"/>
        <v>1597.5</v>
      </c>
      <c r="F97" s="228">
        <f t="shared" si="4"/>
        <v>1917</v>
      </c>
      <c r="G97" s="228">
        <f t="shared" si="5"/>
        <v>2236.5</v>
      </c>
      <c r="H97" s="228">
        <f t="shared" si="19"/>
        <v>2556</v>
      </c>
      <c r="I97" s="228">
        <f t="shared" si="6"/>
        <v>2875.5</v>
      </c>
      <c r="J97" s="228">
        <v>3195</v>
      </c>
      <c r="K97" s="228">
        <f t="shared" si="7"/>
        <v>3514.5000000000005</v>
      </c>
      <c r="L97" s="228">
        <f t="shared" si="8"/>
        <v>3834</v>
      </c>
      <c r="M97" s="228">
        <f t="shared" si="9"/>
        <v>4153.5</v>
      </c>
      <c r="N97" s="228">
        <f t="shared" si="10"/>
        <v>4473</v>
      </c>
      <c r="O97" s="228">
        <f t="shared" si="11"/>
        <v>4792.5</v>
      </c>
      <c r="P97" s="228">
        <f t="shared" si="62"/>
        <v>5112</v>
      </c>
      <c r="Q97" s="228">
        <f t="shared" si="63"/>
        <v>5431.5</v>
      </c>
      <c r="R97" s="228">
        <f t="shared" si="64"/>
        <v>5751</v>
      </c>
      <c r="S97" s="228">
        <f t="shared" si="65"/>
        <v>6070.5</v>
      </c>
      <c r="T97" s="228">
        <f t="shared" si="66"/>
        <v>6390</v>
      </c>
      <c r="U97" s="228">
        <f t="shared" si="67"/>
        <v>6709.5</v>
      </c>
      <c r="V97" s="228">
        <f t="shared" si="68"/>
        <v>7029.0000000000009</v>
      </c>
      <c r="W97" s="228">
        <f t="shared" si="69"/>
        <v>7348.4999999999991</v>
      </c>
      <c r="X97" s="228">
        <f t="shared" si="70"/>
        <v>7668</v>
      </c>
      <c r="Y97" s="114">
        <f t="shared" si="71"/>
        <v>7987.5</v>
      </c>
      <c r="Z97" s="284">
        <f t="shared" si="72"/>
        <v>8786.2500000000018</v>
      </c>
      <c r="AA97" s="284">
        <f t="shared" si="73"/>
        <v>9585</v>
      </c>
      <c r="AB97" s="284">
        <f t="shared" si="74"/>
        <v>10383.75</v>
      </c>
      <c r="AC97" s="284">
        <f t="shared" si="75"/>
        <v>11182.5</v>
      </c>
      <c r="AD97" s="284">
        <f t="shared" si="76"/>
        <v>11981.25</v>
      </c>
      <c r="AE97" s="268" t="s">
        <v>352</v>
      </c>
      <c r="AF97" s="262" t="s">
        <v>353</v>
      </c>
    </row>
    <row r="98" spans="1:32" ht="30.75" x14ac:dyDescent="0.25">
      <c r="A98" s="519"/>
      <c r="B98" s="130" t="s">
        <v>347</v>
      </c>
      <c r="C98" s="228">
        <f t="shared" si="1"/>
        <v>766.8</v>
      </c>
      <c r="D98" s="228">
        <f t="shared" si="2"/>
        <v>1022.4000000000001</v>
      </c>
      <c r="E98" s="228">
        <f t="shared" si="3"/>
        <v>1278</v>
      </c>
      <c r="F98" s="228">
        <f t="shared" si="4"/>
        <v>1533.6</v>
      </c>
      <c r="G98" s="228">
        <f t="shared" si="5"/>
        <v>1789.1999999999998</v>
      </c>
      <c r="H98" s="228">
        <f t="shared" si="19"/>
        <v>2044.8000000000002</v>
      </c>
      <c r="I98" s="228">
        <f t="shared" si="6"/>
        <v>2300.4</v>
      </c>
      <c r="J98" s="228">
        <v>2556</v>
      </c>
      <c r="K98" s="228">
        <f t="shared" si="7"/>
        <v>2811.6000000000004</v>
      </c>
      <c r="L98" s="228">
        <f t="shared" si="8"/>
        <v>3067.2</v>
      </c>
      <c r="M98" s="228">
        <f t="shared" si="9"/>
        <v>3322.8</v>
      </c>
      <c r="N98" s="228">
        <f t="shared" si="10"/>
        <v>3578.3999999999996</v>
      </c>
      <c r="O98" s="228">
        <f t="shared" si="11"/>
        <v>3834</v>
      </c>
      <c r="P98" s="228">
        <f>J98*1.6</f>
        <v>4089.6000000000004</v>
      </c>
      <c r="Q98" s="228">
        <f>J98*1.7</f>
        <v>4345.2</v>
      </c>
      <c r="R98" s="228">
        <f>J98*1.8</f>
        <v>4600.8</v>
      </c>
      <c r="S98" s="228">
        <f t="shared" si="65"/>
        <v>4856.3999999999996</v>
      </c>
      <c r="T98" s="228">
        <f t="shared" si="66"/>
        <v>5112</v>
      </c>
      <c r="U98" s="228">
        <f t="shared" si="67"/>
        <v>5367.6</v>
      </c>
      <c r="V98" s="228">
        <f t="shared" si="68"/>
        <v>5623.2000000000007</v>
      </c>
      <c r="W98" s="228">
        <f t="shared" si="69"/>
        <v>5878.7999999999993</v>
      </c>
      <c r="X98" s="228">
        <f t="shared" si="70"/>
        <v>6134.4</v>
      </c>
      <c r="Y98" s="114">
        <f t="shared" si="71"/>
        <v>6390</v>
      </c>
      <c r="Z98" s="284">
        <f t="shared" si="72"/>
        <v>7029.0000000000009</v>
      </c>
      <c r="AA98" s="284">
        <f t="shared" si="73"/>
        <v>7668</v>
      </c>
      <c r="AB98" s="284">
        <f t="shared" si="74"/>
        <v>8307</v>
      </c>
      <c r="AC98" s="284">
        <f t="shared" si="75"/>
        <v>8946</v>
      </c>
      <c r="AD98" s="284">
        <f t="shared" si="76"/>
        <v>9585</v>
      </c>
      <c r="AE98" s="268" t="s">
        <v>298</v>
      </c>
      <c r="AF98" s="262" t="s">
        <v>373</v>
      </c>
    </row>
    <row r="99" spans="1:32" ht="16.5" thickBot="1" x14ac:dyDescent="0.3">
      <c r="A99" s="631"/>
      <c r="B99" s="137" t="s">
        <v>348</v>
      </c>
      <c r="C99" s="133">
        <f t="shared" si="1"/>
        <v>958.5</v>
      </c>
      <c r="D99" s="133">
        <f t="shared" si="2"/>
        <v>1278</v>
      </c>
      <c r="E99" s="133">
        <f t="shared" si="3"/>
        <v>1597.5</v>
      </c>
      <c r="F99" s="133">
        <f t="shared" si="4"/>
        <v>1917</v>
      </c>
      <c r="G99" s="133">
        <f t="shared" si="5"/>
        <v>2236.5</v>
      </c>
      <c r="H99" s="133">
        <f t="shared" si="19"/>
        <v>2556</v>
      </c>
      <c r="I99" s="133">
        <f t="shared" si="6"/>
        <v>2875.5</v>
      </c>
      <c r="J99" s="133">
        <v>3195</v>
      </c>
      <c r="K99" s="133">
        <f t="shared" si="7"/>
        <v>3514.5000000000005</v>
      </c>
      <c r="L99" s="133">
        <f t="shared" si="8"/>
        <v>3834</v>
      </c>
      <c r="M99" s="133">
        <f t="shared" si="9"/>
        <v>4153.5</v>
      </c>
      <c r="N99" s="133">
        <f t="shared" si="10"/>
        <v>4473</v>
      </c>
      <c r="O99" s="133">
        <f t="shared" si="11"/>
        <v>4792.5</v>
      </c>
      <c r="P99" s="133">
        <f t="shared" ref="P99:P105" si="77">J99*1.6</f>
        <v>5112</v>
      </c>
      <c r="Q99" s="133">
        <f t="shared" ref="Q99:Q105" si="78">J99*1.7</f>
        <v>5431.5</v>
      </c>
      <c r="R99" s="133">
        <f t="shared" ref="R99:R105" si="79">J99*1.8</f>
        <v>5751</v>
      </c>
      <c r="S99" s="133">
        <f t="shared" si="65"/>
        <v>6070.5</v>
      </c>
      <c r="T99" s="133">
        <f t="shared" si="66"/>
        <v>6390</v>
      </c>
      <c r="U99" s="133">
        <f t="shared" si="67"/>
        <v>6709.5</v>
      </c>
      <c r="V99" s="133">
        <f t="shared" si="68"/>
        <v>7029.0000000000009</v>
      </c>
      <c r="W99" s="133">
        <f t="shared" si="69"/>
        <v>7348.4999999999991</v>
      </c>
      <c r="X99" s="133">
        <f t="shared" si="70"/>
        <v>7668</v>
      </c>
      <c r="Y99" s="134">
        <f t="shared" si="71"/>
        <v>7987.5</v>
      </c>
      <c r="Z99" s="134">
        <f t="shared" si="72"/>
        <v>8786.2500000000018</v>
      </c>
      <c r="AA99" s="134">
        <f t="shared" si="73"/>
        <v>9585</v>
      </c>
      <c r="AB99" s="134">
        <f t="shared" si="74"/>
        <v>10383.75</v>
      </c>
      <c r="AC99" s="134">
        <f t="shared" si="75"/>
        <v>11182.5</v>
      </c>
      <c r="AD99" s="134">
        <f t="shared" si="76"/>
        <v>11981.25</v>
      </c>
      <c r="AE99" s="269" t="s">
        <v>357</v>
      </c>
      <c r="AF99" s="263" t="s">
        <v>358</v>
      </c>
    </row>
    <row r="100" spans="1:32" ht="16.5" thickBot="1" x14ac:dyDescent="0.3">
      <c r="A100" s="509">
        <v>6</v>
      </c>
      <c r="B100" s="159" t="s">
        <v>322</v>
      </c>
      <c r="C100" s="126">
        <f t="shared" si="1"/>
        <v>1255.2</v>
      </c>
      <c r="D100" s="126">
        <f t="shared" si="2"/>
        <v>1673.6000000000001</v>
      </c>
      <c r="E100" s="126">
        <f t="shared" si="3"/>
        <v>2092</v>
      </c>
      <c r="F100" s="126">
        <f t="shared" si="4"/>
        <v>2510.4</v>
      </c>
      <c r="G100" s="126">
        <f t="shared" si="5"/>
        <v>2928.7999999999997</v>
      </c>
      <c r="H100" s="126">
        <f t="shared" si="19"/>
        <v>3347.2000000000003</v>
      </c>
      <c r="I100" s="126">
        <f t="shared" si="6"/>
        <v>3765.6</v>
      </c>
      <c r="J100" s="126">
        <v>4184</v>
      </c>
      <c r="K100" s="126">
        <f t="shared" si="7"/>
        <v>4602.4000000000005</v>
      </c>
      <c r="L100" s="126">
        <f t="shared" si="8"/>
        <v>5020.8</v>
      </c>
      <c r="M100" s="126">
        <f t="shared" si="9"/>
        <v>5439.2</v>
      </c>
      <c r="N100" s="126">
        <f t="shared" si="10"/>
        <v>5857.5999999999995</v>
      </c>
      <c r="O100" s="126">
        <f t="shared" si="11"/>
        <v>6276</v>
      </c>
      <c r="P100" s="126">
        <f t="shared" si="77"/>
        <v>6694.4000000000005</v>
      </c>
      <c r="Q100" s="126">
        <f t="shared" si="78"/>
        <v>7112.8</v>
      </c>
      <c r="R100" s="126">
        <f t="shared" si="79"/>
        <v>7531.2</v>
      </c>
      <c r="S100" s="126">
        <f t="shared" si="65"/>
        <v>7949.5999999999995</v>
      </c>
      <c r="T100" s="126">
        <f t="shared" si="66"/>
        <v>8368</v>
      </c>
      <c r="U100" s="126">
        <f t="shared" si="67"/>
        <v>8786.4</v>
      </c>
      <c r="V100" s="126">
        <f t="shared" si="68"/>
        <v>9204.8000000000011</v>
      </c>
      <c r="W100" s="126">
        <f t="shared" si="69"/>
        <v>9623.1999999999989</v>
      </c>
      <c r="X100" s="126">
        <f t="shared" si="70"/>
        <v>10041.6</v>
      </c>
      <c r="Y100" s="127">
        <f t="shared" si="71"/>
        <v>10460</v>
      </c>
      <c r="Z100" s="127">
        <f t="shared" si="72"/>
        <v>11506.000000000002</v>
      </c>
      <c r="AA100" s="127">
        <f t="shared" si="73"/>
        <v>12552</v>
      </c>
      <c r="AB100" s="127">
        <f t="shared" si="74"/>
        <v>13598</v>
      </c>
      <c r="AC100" s="127">
        <f t="shared" si="75"/>
        <v>14643.999999999998</v>
      </c>
      <c r="AD100" s="127">
        <f t="shared" si="76"/>
        <v>15690</v>
      </c>
      <c r="AE100" s="267" t="s">
        <v>366</v>
      </c>
      <c r="AF100" s="261" t="s">
        <v>367</v>
      </c>
    </row>
    <row r="101" spans="1:32" ht="16.5" thickBot="1" x14ac:dyDescent="0.3">
      <c r="A101" s="510"/>
      <c r="B101" s="130" t="s">
        <v>190</v>
      </c>
      <c r="C101" s="228">
        <f t="shared" si="1"/>
        <v>1255.2</v>
      </c>
      <c r="D101" s="228">
        <f t="shared" si="2"/>
        <v>1673.6000000000001</v>
      </c>
      <c r="E101" s="228">
        <f t="shared" si="3"/>
        <v>2092</v>
      </c>
      <c r="F101" s="228">
        <f t="shared" si="4"/>
        <v>2510.4</v>
      </c>
      <c r="G101" s="228">
        <f t="shared" si="5"/>
        <v>2928.7999999999997</v>
      </c>
      <c r="H101" s="228">
        <f t="shared" si="19"/>
        <v>3347.2000000000003</v>
      </c>
      <c r="I101" s="228">
        <f t="shared" si="6"/>
        <v>3765.6</v>
      </c>
      <c r="J101" s="126">
        <v>4184</v>
      </c>
      <c r="K101" s="228">
        <f t="shared" si="7"/>
        <v>4602.4000000000005</v>
      </c>
      <c r="L101" s="228">
        <f t="shared" si="8"/>
        <v>5020.8</v>
      </c>
      <c r="M101" s="228">
        <f t="shared" si="9"/>
        <v>5439.2</v>
      </c>
      <c r="N101" s="228">
        <f t="shared" si="10"/>
        <v>5857.5999999999995</v>
      </c>
      <c r="O101" s="228">
        <f t="shared" si="11"/>
        <v>6276</v>
      </c>
      <c r="P101" s="228">
        <f t="shared" si="77"/>
        <v>6694.4000000000005</v>
      </c>
      <c r="Q101" s="228">
        <f t="shared" si="78"/>
        <v>7112.8</v>
      </c>
      <c r="R101" s="228">
        <f t="shared" si="79"/>
        <v>7531.2</v>
      </c>
      <c r="S101" s="228">
        <f t="shared" si="65"/>
        <v>7949.5999999999995</v>
      </c>
      <c r="T101" s="228">
        <f t="shared" si="66"/>
        <v>8368</v>
      </c>
      <c r="U101" s="228">
        <f t="shared" si="67"/>
        <v>8786.4</v>
      </c>
      <c r="V101" s="228">
        <f t="shared" si="68"/>
        <v>9204.8000000000011</v>
      </c>
      <c r="W101" s="228">
        <f t="shared" si="69"/>
        <v>9623.1999999999989</v>
      </c>
      <c r="X101" s="228">
        <f t="shared" si="70"/>
        <v>10041.6</v>
      </c>
      <c r="Y101" s="114">
        <f t="shared" si="71"/>
        <v>10460</v>
      </c>
      <c r="Z101" s="284">
        <f t="shared" si="72"/>
        <v>11506.000000000002</v>
      </c>
      <c r="AA101" s="284">
        <f t="shared" si="73"/>
        <v>12552</v>
      </c>
      <c r="AB101" s="284">
        <f t="shared" si="74"/>
        <v>13598</v>
      </c>
      <c r="AC101" s="284">
        <f t="shared" si="75"/>
        <v>14643.999999999998</v>
      </c>
      <c r="AD101" s="284">
        <f t="shared" si="76"/>
        <v>15690</v>
      </c>
      <c r="AE101" s="268" t="s">
        <v>363</v>
      </c>
      <c r="AF101" s="262" t="s">
        <v>364</v>
      </c>
    </row>
    <row r="102" spans="1:32" ht="16.5" thickBot="1" x14ac:dyDescent="0.3">
      <c r="A102" s="510"/>
      <c r="B102" s="130" t="s">
        <v>170</v>
      </c>
      <c r="C102" s="228">
        <f t="shared" si="1"/>
        <v>1255.2</v>
      </c>
      <c r="D102" s="228">
        <f t="shared" si="2"/>
        <v>1673.6000000000001</v>
      </c>
      <c r="E102" s="228">
        <f t="shared" si="3"/>
        <v>2092</v>
      </c>
      <c r="F102" s="228">
        <f t="shared" si="4"/>
        <v>2510.4</v>
      </c>
      <c r="G102" s="228">
        <f t="shared" si="5"/>
        <v>2928.7999999999997</v>
      </c>
      <c r="H102" s="228">
        <f t="shared" si="19"/>
        <v>3347.2000000000003</v>
      </c>
      <c r="I102" s="228">
        <f t="shared" si="6"/>
        <v>3765.6</v>
      </c>
      <c r="J102" s="126">
        <v>4184</v>
      </c>
      <c r="K102" s="228">
        <f t="shared" si="7"/>
        <v>4602.4000000000005</v>
      </c>
      <c r="L102" s="228">
        <f t="shared" si="8"/>
        <v>5020.8</v>
      </c>
      <c r="M102" s="228">
        <f t="shared" si="9"/>
        <v>5439.2</v>
      </c>
      <c r="N102" s="228">
        <f t="shared" si="10"/>
        <v>5857.5999999999995</v>
      </c>
      <c r="O102" s="228">
        <f t="shared" si="11"/>
        <v>6276</v>
      </c>
      <c r="P102" s="228">
        <f t="shared" si="77"/>
        <v>6694.4000000000005</v>
      </c>
      <c r="Q102" s="228">
        <f t="shared" si="78"/>
        <v>7112.8</v>
      </c>
      <c r="R102" s="228">
        <f t="shared" si="79"/>
        <v>7531.2</v>
      </c>
      <c r="S102" s="228">
        <f t="shared" si="65"/>
        <v>7949.5999999999995</v>
      </c>
      <c r="T102" s="228">
        <f t="shared" si="66"/>
        <v>8368</v>
      </c>
      <c r="U102" s="228">
        <f t="shared" si="67"/>
        <v>8786.4</v>
      </c>
      <c r="V102" s="228">
        <f t="shared" si="68"/>
        <v>9204.8000000000011</v>
      </c>
      <c r="W102" s="228">
        <f t="shared" si="69"/>
        <v>9623.1999999999989</v>
      </c>
      <c r="X102" s="228">
        <f t="shared" si="70"/>
        <v>10041.6</v>
      </c>
      <c r="Y102" s="114">
        <f t="shared" si="71"/>
        <v>10460</v>
      </c>
      <c r="Z102" s="284">
        <f t="shared" si="72"/>
        <v>11506.000000000002</v>
      </c>
      <c r="AA102" s="284">
        <f t="shared" si="73"/>
        <v>12552</v>
      </c>
      <c r="AB102" s="284">
        <f t="shared" si="74"/>
        <v>13598</v>
      </c>
      <c r="AC102" s="284">
        <f t="shared" si="75"/>
        <v>14643.999999999998</v>
      </c>
      <c r="AD102" s="284">
        <f t="shared" si="76"/>
        <v>15690</v>
      </c>
      <c r="AE102" s="268" t="s">
        <v>363</v>
      </c>
      <c r="AF102" s="262" t="s">
        <v>364</v>
      </c>
    </row>
    <row r="103" spans="1:32" ht="16.5" thickBot="1" x14ac:dyDescent="0.3">
      <c r="A103" s="510"/>
      <c r="B103" s="130" t="s">
        <v>323</v>
      </c>
      <c r="C103" s="228">
        <f t="shared" si="1"/>
        <v>1255.2</v>
      </c>
      <c r="D103" s="228">
        <f t="shared" si="2"/>
        <v>1673.6000000000001</v>
      </c>
      <c r="E103" s="228">
        <f t="shared" si="3"/>
        <v>2092</v>
      </c>
      <c r="F103" s="228">
        <f t="shared" si="4"/>
        <v>2510.4</v>
      </c>
      <c r="G103" s="228">
        <f t="shared" si="5"/>
        <v>2928.7999999999997</v>
      </c>
      <c r="H103" s="228">
        <f t="shared" si="19"/>
        <v>3347.2000000000003</v>
      </c>
      <c r="I103" s="228">
        <f t="shared" si="6"/>
        <v>3765.6</v>
      </c>
      <c r="J103" s="126">
        <v>4184</v>
      </c>
      <c r="K103" s="228">
        <f t="shared" si="7"/>
        <v>4602.4000000000005</v>
      </c>
      <c r="L103" s="228">
        <f t="shared" si="8"/>
        <v>5020.8</v>
      </c>
      <c r="M103" s="228">
        <f t="shared" si="9"/>
        <v>5439.2</v>
      </c>
      <c r="N103" s="228">
        <f t="shared" si="10"/>
        <v>5857.5999999999995</v>
      </c>
      <c r="O103" s="228">
        <f t="shared" si="11"/>
        <v>6276</v>
      </c>
      <c r="P103" s="228">
        <f t="shared" si="77"/>
        <v>6694.4000000000005</v>
      </c>
      <c r="Q103" s="228">
        <f t="shared" si="78"/>
        <v>7112.8</v>
      </c>
      <c r="R103" s="228">
        <f t="shared" si="79"/>
        <v>7531.2</v>
      </c>
      <c r="S103" s="228">
        <f t="shared" si="65"/>
        <v>7949.5999999999995</v>
      </c>
      <c r="T103" s="228">
        <f t="shared" si="66"/>
        <v>8368</v>
      </c>
      <c r="U103" s="228">
        <f t="shared" si="67"/>
        <v>8786.4</v>
      </c>
      <c r="V103" s="228">
        <f t="shared" si="68"/>
        <v>9204.8000000000011</v>
      </c>
      <c r="W103" s="228">
        <f t="shared" si="69"/>
        <v>9623.1999999999989</v>
      </c>
      <c r="X103" s="228">
        <f t="shared" si="70"/>
        <v>10041.6</v>
      </c>
      <c r="Y103" s="114">
        <f t="shared" si="71"/>
        <v>10460</v>
      </c>
      <c r="Z103" s="284">
        <f t="shared" si="72"/>
        <v>11506.000000000002</v>
      </c>
      <c r="AA103" s="284">
        <f t="shared" si="73"/>
        <v>12552</v>
      </c>
      <c r="AB103" s="284">
        <f t="shared" si="74"/>
        <v>13598</v>
      </c>
      <c r="AC103" s="284">
        <f t="shared" si="75"/>
        <v>14643.999999999998</v>
      </c>
      <c r="AD103" s="284">
        <f t="shared" si="76"/>
        <v>15690</v>
      </c>
      <c r="AE103" s="268" t="s">
        <v>352</v>
      </c>
      <c r="AF103" s="262" t="s">
        <v>353</v>
      </c>
    </row>
    <row r="104" spans="1:32" ht="16.5" thickBot="1" x14ac:dyDescent="0.3">
      <c r="A104" s="510"/>
      <c r="B104" s="163" t="s">
        <v>349</v>
      </c>
      <c r="C104" s="228">
        <f t="shared" si="1"/>
        <v>1255.2</v>
      </c>
      <c r="D104" s="228">
        <f t="shared" si="2"/>
        <v>1673.6000000000001</v>
      </c>
      <c r="E104" s="228">
        <f t="shared" si="3"/>
        <v>2092</v>
      </c>
      <c r="F104" s="228">
        <f t="shared" si="4"/>
        <v>2510.4</v>
      </c>
      <c r="G104" s="228">
        <f t="shared" si="5"/>
        <v>2928.7999999999997</v>
      </c>
      <c r="H104" s="228">
        <f t="shared" ref="H104:H113" si="80">J104*0.8</f>
        <v>3347.2000000000003</v>
      </c>
      <c r="I104" s="228">
        <f t="shared" si="6"/>
        <v>3765.6</v>
      </c>
      <c r="J104" s="126">
        <v>4184</v>
      </c>
      <c r="K104" s="228">
        <f t="shared" si="7"/>
        <v>4602.4000000000005</v>
      </c>
      <c r="L104" s="228">
        <f t="shared" si="8"/>
        <v>5020.8</v>
      </c>
      <c r="M104" s="228">
        <f t="shared" si="9"/>
        <v>5439.2</v>
      </c>
      <c r="N104" s="228">
        <f t="shared" si="10"/>
        <v>5857.5999999999995</v>
      </c>
      <c r="O104" s="228">
        <f t="shared" si="11"/>
        <v>6276</v>
      </c>
      <c r="P104" s="228">
        <f t="shared" si="77"/>
        <v>6694.4000000000005</v>
      </c>
      <c r="Q104" s="228">
        <f t="shared" si="78"/>
        <v>7112.8</v>
      </c>
      <c r="R104" s="228">
        <f t="shared" si="79"/>
        <v>7531.2</v>
      </c>
      <c r="S104" s="228">
        <f t="shared" si="65"/>
        <v>7949.5999999999995</v>
      </c>
      <c r="T104" s="228">
        <f t="shared" si="66"/>
        <v>8368</v>
      </c>
      <c r="U104" s="228">
        <f t="shared" si="67"/>
        <v>8786.4</v>
      </c>
      <c r="V104" s="228">
        <f t="shared" si="68"/>
        <v>9204.8000000000011</v>
      </c>
      <c r="W104" s="228">
        <f t="shared" si="69"/>
        <v>9623.1999999999989</v>
      </c>
      <c r="X104" s="228">
        <f t="shared" si="70"/>
        <v>10041.6</v>
      </c>
      <c r="Y104" s="114">
        <f t="shared" si="71"/>
        <v>10460</v>
      </c>
      <c r="Z104" s="284">
        <f t="shared" si="72"/>
        <v>11506.000000000002</v>
      </c>
      <c r="AA104" s="284">
        <f t="shared" si="73"/>
        <v>12552</v>
      </c>
      <c r="AB104" s="284">
        <f t="shared" si="74"/>
        <v>13598</v>
      </c>
      <c r="AC104" s="284">
        <f t="shared" si="75"/>
        <v>14643.999999999998</v>
      </c>
      <c r="AD104" s="284">
        <f t="shared" si="76"/>
        <v>15690</v>
      </c>
      <c r="AE104" s="268" t="s">
        <v>366</v>
      </c>
      <c r="AF104" s="262" t="s">
        <v>367</v>
      </c>
    </row>
    <row r="105" spans="1:32" ht="15.75" x14ac:dyDescent="0.25">
      <c r="A105" s="510"/>
      <c r="B105" s="130" t="s">
        <v>191</v>
      </c>
      <c r="C105" s="228">
        <f t="shared" si="1"/>
        <v>1255.2</v>
      </c>
      <c r="D105" s="228">
        <f t="shared" si="2"/>
        <v>1673.6000000000001</v>
      </c>
      <c r="E105" s="228">
        <f t="shared" si="3"/>
        <v>2092</v>
      </c>
      <c r="F105" s="228">
        <f t="shared" si="4"/>
        <v>2510.4</v>
      </c>
      <c r="G105" s="228">
        <f t="shared" si="5"/>
        <v>2928.7999999999997</v>
      </c>
      <c r="H105" s="228">
        <f t="shared" si="80"/>
        <v>3347.2000000000003</v>
      </c>
      <c r="I105" s="228">
        <f t="shared" si="6"/>
        <v>3765.6</v>
      </c>
      <c r="J105" s="126">
        <v>4184</v>
      </c>
      <c r="K105" s="228">
        <f t="shared" si="7"/>
        <v>4602.4000000000005</v>
      </c>
      <c r="L105" s="228">
        <f t="shared" si="8"/>
        <v>5020.8</v>
      </c>
      <c r="M105" s="228">
        <f t="shared" si="9"/>
        <v>5439.2</v>
      </c>
      <c r="N105" s="228">
        <f t="shared" si="10"/>
        <v>5857.5999999999995</v>
      </c>
      <c r="O105" s="228">
        <f t="shared" si="11"/>
        <v>6276</v>
      </c>
      <c r="P105" s="228">
        <f t="shared" si="77"/>
        <v>6694.4000000000005</v>
      </c>
      <c r="Q105" s="228">
        <f t="shared" si="78"/>
        <v>7112.8</v>
      </c>
      <c r="R105" s="228">
        <f t="shared" si="79"/>
        <v>7531.2</v>
      </c>
      <c r="S105" s="228">
        <f t="shared" si="65"/>
        <v>7949.5999999999995</v>
      </c>
      <c r="T105" s="228">
        <f t="shared" si="66"/>
        <v>8368</v>
      </c>
      <c r="U105" s="228">
        <f t="shared" si="67"/>
        <v>8786.4</v>
      </c>
      <c r="V105" s="228">
        <f t="shared" si="68"/>
        <v>9204.8000000000011</v>
      </c>
      <c r="W105" s="228">
        <f t="shared" si="69"/>
        <v>9623.1999999999989</v>
      </c>
      <c r="X105" s="228">
        <f t="shared" si="70"/>
        <v>10041.6</v>
      </c>
      <c r="Y105" s="114">
        <f t="shared" si="71"/>
        <v>10460</v>
      </c>
      <c r="Z105" s="284">
        <f t="shared" si="72"/>
        <v>11506.000000000002</v>
      </c>
      <c r="AA105" s="284">
        <f t="shared" si="73"/>
        <v>12552</v>
      </c>
      <c r="AB105" s="284">
        <f t="shared" si="74"/>
        <v>13598</v>
      </c>
      <c r="AC105" s="284">
        <f t="shared" si="75"/>
        <v>14643.999999999998</v>
      </c>
      <c r="AD105" s="284">
        <f t="shared" si="76"/>
        <v>15690</v>
      </c>
      <c r="AE105" s="268" t="s">
        <v>352</v>
      </c>
      <c r="AF105" s="262" t="s">
        <v>353</v>
      </c>
    </row>
    <row r="106" spans="1:32" ht="32.25" thickBot="1" x14ac:dyDescent="0.3">
      <c r="A106" s="511"/>
      <c r="B106" s="137" t="s">
        <v>400</v>
      </c>
      <c r="C106" s="133">
        <f t="shared" si="1"/>
        <v>1004.0999999999999</v>
      </c>
      <c r="D106" s="133">
        <f t="shared" si="2"/>
        <v>1338.8000000000002</v>
      </c>
      <c r="E106" s="133">
        <f t="shared" si="3"/>
        <v>1673.5</v>
      </c>
      <c r="F106" s="133">
        <f t="shared" si="4"/>
        <v>2008.1999999999998</v>
      </c>
      <c r="G106" s="133">
        <f t="shared" si="5"/>
        <v>2342.8999999999996</v>
      </c>
      <c r="H106" s="133">
        <f t="shared" si="80"/>
        <v>2677.6000000000004</v>
      </c>
      <c r="I106" s="133">
        <f t="shared" si="6"/>
        <v>3012.3</v>
      </c>
      <c r="J106" s="133">
        <v>3347</v>
      </c>
      <c r="K106" s="133">
        <f t="shared" si="7"/>
        <v>3681.7000000000003</v>
      </c>
      <c r="L106" s="133">
        <f t="shared" si="8"/>
        <v>4016.3999999999996</v>
      </c>
      <c r="M106" s="133">
        <f t="shared" si="9"/>
        <v>4351.1000000000004</v>
      </c>
      <c r="N106" s="133">
        <f t="shared" si="10"/>
        <v>4685.7999999999993</v>
      </c>
      <c r="O106" s="133">
        <f t="shared" si="11"/>
        <v>5020.5</v>
      </c>
      <c r="P106" s="133">
        <f t="shared" si="62"/>
        <v>5355.2000000000007</v>
      </c>
      <c r="Q106" s="133">
        <f t="shared" si="63"/>
        <v>5689.9</v>
      </c>
      <c r="R106" s="133">
        <f t="shared" si="64"/>
        <v>6024.6</v>
      </c>
      <c r="S106" s="133">
        <f t="shared" si="65"/>
        <v>6359.2999999999993</v>
      </c>
      <c r="T106" s="133">
        <f t="shared" si="66"/>
        <v>6694</v>
      </c>
      <c r="U106" s="133">
        <f t="shared" si="67"/>
        <v>7028.7000000000007</v>
      </c>
      <c r="V106" s="133">
        <f t="shared" si="68"/>
        <v>7363.4000000000005</v>
      </c>
      <c r="W106" s="133">
        <f t="shared" si="69"/>
        <v>7698.0999999999995</v>
      </c>
      <c r="X106" s="133">
        <f t="shared" si="70"/>
        <v>8032.7999999999993</v>
      </c>
      <c r="Y106" s="134">
        <f t="shared" si="71"/>
        <v>8367.5</v>
      </c>
      <c r="Z106" s="134">
        <f t="shared" si="72"/>
        <v>9204.25</v>
      </c>
      <c r="AA106" s="134">
        <f t="shared" si="73"/>
        <v>10041</v>
      </c>
      <c r="AB106" s="134">
        <f t="shared" si="74"/>
        <v>10877.75</v>
      </c>
      <c r="AC106" s="134">
        <f t="shared" si="75"/>
        <v>11714.499999999998</v>
      </c>
      <c r="AD106" s="134">
        <f t="shared" si="76"/>
        <v>12551.25</v>
      </c>
      <c r="AE106" s="269" t="s">
        <v>80</v>
      </c>
      <c r="AF106" s="263" t="s">
        <v>353</v>
      </c>
    </row>
    <row r="107" spans="1:32" ht="31.5" x14ac:dyDescent="0.25">
      <c r="A107" s="627">
        <v>7</v>
      </c>
      <c r="B107" s="159" t="s">
        <v>192</v>
      </c>
      <c r="C107" s="126">
        <f t="shared" si="1"/>
        <v>1314.6</v>
      </c>
      <c r="D107" s="126">
        <f t="shared" si="2"/>
        <v>1752.8000000000002</v>
      </c>
      <c r="E107" s="126">
        <f t="shared" si="3"/>
        <v>2191</v>
      </c>
      <c r="F107" s="126">
        <f t="shared" si="4"/>
        <v>2629.2</v>
      </c>
      <c r="G107" s="126">
        <f t="shared" si="5"/>
        <v>3067.3999999999996</v>
      </c>
      <c r="H107" s="126">
        <f t="shared" si="80"/>
        <v>3505.6000000000004</v>
      </c>
      <c r="I107" s="126">
        <f t="shared" si="6"/>
        <v>3943.8</v>
      </c>
      <c r="J107" s="126">
        <v>4382</v>
      </c>
      <c r="K107" s="126">
        <f t="shared" si="7"/>
        <v>4820.2000000000007</v>
      </c>
      <c r="L107" s="126">
        <f t="shared" si="8"/>
        <v>5258.4</v>
      </c>
      <c r="M107" s="126">
        <f t="shared" si="9"/>
        <v>5696.6</v>
      </c>
      <c r="N107" s="126">
        <f t="shared" si="10"/>
        <v>6134.7999999999993</v>
      </c>
      <c r="O107" s="126">
        <f t="shared" si="11"/>
        <v>6573</v>
      </c>
      <c r="P107" s="126">
        <f t="shared" si="62"/>
        <v>7011.2000000000007</v>
      </c>
      <c r="Q107" s="126">
        <f t="shared" si="63"/>
        <v>7449.4</v>
      </c>
      <c r="R107" s="126">
        <f t="shared" si="64"/>
        <v>7887.6</v>
      </c>
      <c r="S107" s="126">
        <f t="shared" si="65"/>
        <v>8325.7999999999993</v>
      </c>
      <c r="T107" s="126">
        <f t="shared" si="66"/>
        <v>8764</v>
      </c>
      <c r="U107" s="126">
        <f t="shared" si="67"/>
        <v>9202.2000000000007</v>
      </c>
      <c r="V107" s="126">
        <f t="shared" si="68"/>
        <v>9640.4000000000015</v>
      </c>
      <c r="W107" s="126">
        <f>J107*2.3</f>
        <v>10078.599999999999</v>
      </c>
      <c r="X107" s="126">
        <f t="shared" si="70"/>
        <v>10516.8</v>
      </c>
      <c r="Y107" s="127">
        <f t="shared" si="71"/>
        <v>10955</v>
      </c>
      <c r="Z107" s="127">
        <f t="shared" si="72"/>
        <v>12050.500000000002</v>
      </c>
      <c r="AA107" s="127">
        <f t="shared" si="73"/>
        <v>13146</v>
      </c>
      <c r="AB107" s="127">
        <f t="shared" si="74"/>
        <v>14241.5</v>
      </c>
      <c r="AC107" s="127">
        <f t="shared" si="75"/>
        <v>15336.999999999998</v>
      </c>
      <c r="AD107" s="127">
        <f t="shared" si="76"/>
        <v>16432.5</v>
      </c>
      <c r="AE107" s="267" t="s">
        <v>298</v>
      </c>
      <c r="AF107" s="261" t="s">
        <v>356</v>
      </c>
    </row>
    <row r="108" spans="1:32" ht="31.5" x14ac:dyDescent="0.25">
      <c r="A108" s="562"/>
      <c r="B108" s="163" t="s">
        <v>193</v>
      </c>
      <c r="C108" s="228">
        <f t="shared" si="1"/>
        <v>1314.6</v>
      </c>
      <c r="D108" s="228">
        <f t="shared" si="2"/>
        <v>1752.8000000000002</v>
      </c>
      <c r="E108" s="228">
        <f t="shared" si="3"/>
        <v>2191</v>
      </c>
      <c r="F108" s="228">
        <f t="shared" si="4"/>
        <v>2629.2</v>
      </c>
      <c r="G108" s="228">
        <f t="shared" si="5"/>
        <v>3067.3999999999996</v>
      </c>
      <c r="H108" s="228">
        <f t="shared" si="80"/>
        <v>3505.6000000000004</v>
      </c>
      <c r="I108" s="228">
        <f t="shared" si="6"/>
        <v>3943.8</v>
      </c>
      <c r="J108" s="228">
        <v>4382</v>
      </c>
      <c r="K108" s="228">
        <f t="shared" si="7"/>
        <v>4820.2000000000007</v>
      </c>
      <c r="L108" s="228">
        <f t="shared" si="8"/>
        <v>5258.4</v>
      </c>
      <c r="M108" s="228">
        <f t="shared" si="9"/>
        <v>5696.6</v>
      </c>
      <c r="N108" s="228">
        <f t="shared" si="10"/>
        <v>6134.7999999999993</v>
      </c>
      <c r="O108" s="228">
        <f t="shared" si="11"/>
        <v>6573</v>
      </c>
      <c r="P108" s="228">
        <f t="shared" si="62"/>
        <v>7011.2000000000007</v>
      </c>
      <c r="Q108" s="228">
        <f t="shared" si="63"/>
        <v>7449.4</v>
      </c>
      <c r="R108" s="228">
        <f t="shared" si="64"/>
        <v>7887.6</v>
      </c>
      <c r="S108" s="228">
        <f t="shared" si="65"/>
        <v>8325.7999999999993</v>
      </c>
      <c r="T108" s="228">
        <f t="shared" si="66"/>
        <v>8764</v>
      </c>
      <c r="U108" s="228">
        <f t="shared" si="67"/>
        <v>9202.2000000000007</v>
      </c>
      <c r="V108" s="228">
        <f t="shared" si="68"/>
        <v>9640.4000000000015</v>
      </c>
      <c r="W108" s="228">
        <f t="shared" si="69"/>
        <v>10078.599999999999</v>
      </c>
      <c r="X108" s="228">
        <f t="shared" si="70"/>
        <v>10516.8</v>
      </c>
      <c r="Y108" s="114">
        <f t="shared" si="71"/>
        <v>10955</v>
      </c>
      <c r="Z108" s="284">
        <f t="shared" si="72"/>
        <v>12050.500000000002</v>
      </c>
      <c r="AA108" s="284">
        <f t="shared" si="73"/>
        <v>13146</v>
      </c>
      <c r="AB108" s="284">
        <f t="shared" si="74"/>
        <v>14241.5</v>
      </c>
      <c r="AC108" s="284">
        <f t="shared" si="75"/>
        <v>15336.999999999998</v>
      </c>
      <c r="AD108" s="284">
        <f t="shared" si="76"/>
        <v>16432.5</v>
      </c>
      <c r="AE108" s="268" t="s">
        <v>298</v>
      </c>
      <c r="AF108" s="262" t="s">
        <v>374</v>
      </c>
    </row>
    <row r="109" spans="1:32" ht="15.75" x14ac:dyDescent="0.25">
      <c r="A109" s="562"/>
      <c r="B109" s="163" t="s">
        <v>174</v>
      </c>
      <c r="C109" s="228">
        <f t="shared" si="1"/>
        <v>1643.1</v>
      </c>
      <c r="D109" s="228">
        <f t="shared" si="2"/>
        <v>2190.8000000000002</v>
      </c>
      <c r="E109" s="228">
        <f t="shared" si="3"/>
        <v>2738.5</v>
      </c>
      <c r="F109" s="228">
        <f t="shared" si="4"/>
        <v>3286.2</v>
      </c>
      <c r="G109" s="228">
        <f t="shared" si="5"/>
        <v>3833.8999999999996</v>
      </c>
      <c r="H109" s="228">
        <f t="shared" si="80"/>
        <v>4381.6000000000004</v>
      </c>
      <c r="I109" s="228">
        <f t="shared" si="6"/>
        <v>4929.3</v>
      </c>
      <c r="J109" s="228">
        <v>5477</v>
      </c>
      <c r="K109" s="228">
        <f t="shared" si="7"/>
        <v>6024.7000000000007</v>
      </c>
      <c r="L109" s="228">
        <f t="shared" si="8"/>
        <v>6572.4</v>
      </c>
      <c r="M109" s="228">
        <f t="shared" si="9"/>
        <v>7120.1</v>
      </c>
      <c r="N109" s="228">
        <f t="shared" si="10"/>
        <v>7667.7999999999993</v>
      </c>
      <c r="O109" s="228">
        <f t="shared" si="11"/>
        <v>8215.5</v>
      </c>
      <c r="P109" s="228">
        <f t="shared" si="62"/>
        <v>8763.2000000000007</v>
      </c>
      <c r="Q109" s="228">
        <f t="shared" si="63"/>
        <v>9310.9</v>
      </c>
      <c r="R109" s="228">
        <f t="shared" si="64"/>
        <v>9858.6</v>
      </c>
      <c r="S109" s="228">
        <f t="shared" si="65"/>
        <v>10406.299999999999</v>
      </c>
      <c r="T109" s="228">
        <f t="shared" si="66"/>
        <v>10954</v>
      </c>
      <c r="U109" s="228">
        <f t="shared" si="67"/>
        <v>11501.7</v>
      </c>
      <c r="V109" s="228">
        <f t="shared" si="68"/>
        <v>12049.400000000001</v>
      </c>
      <c r="W109" s="228">
        <f t="shared" si="69"/>
        <v>12597.099999999999</v>
      </c>
      <c r="X109" s="228">
        <f t="shared" si="70"/>
        <v>13144.8</v>
      </c>
      <c r="Y109" s="114">
        <f t="shared" si="71"/>
        <v>13692.5</v>
      </c>
      <c r="Z109" s="284">
        <f t="shared" si="72"/>
        <v>15061.750000000002</v>
      </c>
      <c r="AA109" s="284">
        <f t="shared" si="73"/>
        <v>16431</v>
      </c>
      <c r="AB109" s="284">
        <f t="shared" si="74"/>
        <v>17800.25</v>
      </c>
      <c r="AC109" s="284">
        <f t="shared" si="75"/>
        <v>19169.5</v>
      </c>
      <c r="AD109" s="284">
        <f t="shared" si="76"/>
        <v>20538.75</v>
      </c>
      <c r="AE109" s="268" t="s">
        <v>355</v>
      </c>
      <c r="AF109" s="262" t="s">
        <v>356</v>
      </c>
    </row>
    <row r="110" spans="1:32" ht="31.5" x14ac:dyDescent="0.25">
      <c r="A110" s="562"/>
      <c r="B110" s="163" t="s">
        <v>350</v>
      </c>
      <c r="C110" s="228">
        <f t="shared" si="1"/>
        <v>1314.6</v>
      </c>
      <c r="D110" s="228">
        <f t="shared" si="2"/>
        <v>1752.8000000000002</v>
      </c>
      <c r="E110" s="228">
        <f t="shared" si="3"/>
        <v>2191</v>
      </c>
      <c r="F110" s="228">
        <f t="shared" si="4"/>
        <v>2629.2</v>
      </c>
      <c r="G110" s="228">
        <f t="shared" si="5"/>
        <v>3067.3999999999996</v>
      </c>
      <c r="H110" s="228">
        <f t="shared" si="80"/>
        <v>3505.6000000000004</v>
      </c>
      <c r="I110" s="228">
        <f t="shared" si="6"/>
        <v>3943.8</v>
      </c>
      <c r="J110" s="228">
        <v>4382</v>
      </c>
      <c r="K110" s="228">
        <f t="shared" si="7"/>
        <v>4820.2000000000007</v>
      </c>
      <c r="L110" s="228">
        <f t="shared" si="8"/>
        <v>5258.4</v>
      </c>
      <c r="M110" s="228">
        <f t="shared" si="9"/>
        <v>5696.6</v>
      </c>
      <c r="N110" s="228">
        <f t="shared" si="10"/>
        <v>6134.7999999999993</v>
      </c>
      <c r="O110" s="228">
        <f t="shared" si="11"/>
        <v>6573</v>
      </c>
      <c r="P110" s="228">
        <f t="shared" si="62"/>
        <v>7011.2000000000007</v>
      </c>
      <c r="Q110" s="228">
        <f t="shared" si="63"/>
        <v>7449.4</v>
      </c>
      <c r="R110" s="228">
        <f t="shared" si="64"/>
        <v>7887.6</v>
      </c>
      <c r="S110" s="228">
        <f t="shared" si="65"/>
        <v>8325.7999999999993</v>
      </c>
      <c r="T110" s="228">
        <f t="shared" si="66"/>
        <v>8764</v>
      </c>
      <c r="U110" s="228">
        <f t="shared" si="67"/>
        <v>9202.2000000000007</v>
      </c>
      <c r="V110" s="228">
        <f t="shared" si="68"/>
        <v>9640.4000000000015</v>
      </c>
      <c r="W110" s="228">
        <f>J110*2.3</f>
        <v>10078.599999999999</v>
      </c>
      <c r="X110" s="228">
        <f t="shared" si="70"/>
        <v>10516.8</v>
      </c>
      <c r="Y110" s="114">
        <f t="shared" si="71"/>
        <v>10955</v>
      </c>
      <c r="Z110" s="284">
        <f t="shared" si="72"/>
        <v>12050.500000000002</v>
      </c>
      <c r="AA110" s="284">
        <f t="shared" si="73"/>
        <v>13146</v>
      </c>
      <c r="AB110" s="284">
        <f t="shared" si="74"/>
        <v>14241.5</v>
      </c>
      <c r="AC110" s="284">
        <f t="shared" si="75"/>
        <v>15336.999999999998</v>
      </c>
      <c r="AD110" s="284">
        <f t="shared" si="76"/>
        <v>16432.5</v>
      </c>
      <c r="AE110" s="268" t="s">
        <v>80</v>
      </c>
      <c r="AF110" s="262" t="s">
        <v>367</v>
      </c>
    </row>
    <row r="111" spans="1:32" ht="32.25" thickBot="1" x14ac:dyDescent="0.3">
      <c r="A111" s="628"/>
      <c r="B111" s="165" t="s">
        <v>351</v>
      </c>
      <c r="C111" s="133">
        <f t="shared" si="1"/>
        <v>1314.6</v>
      </c>
      <c r="D111" s="133">
        <f t="shared" si="2"/>
        <v>1752.8000000000002</v>
      </c>
      <c r="E111" s="133">
        <f t="shared" si="3"/>
        <v>2191</v>
      </c>
      <c r="F111" s="133">
        <f t="shared" si="4"/>
        <v>2629.2</v>
      </c>
      <c r="G111" s="133">
        <f t="shared" si="5"/>
        <v>3067.3999999999996</v>
      </c>
      <c r="H111" s="133">
        <f t="shared" si="80"/>
        <v>3505.6000000000004</v>
      </c>
      <c r="I111" s="133">
        <f t="shared" si="6"/>
        <v>3943.8</v>
      </c>
      <c r="J111" s="133">
        <v>4382</v>
      </c>
      <c r="K111" s="133">
        <f t="shared" si="7"/>
        <v>4820.2000000000007</v>
      </c>
      <c r="L111" s="133">
        <f t="shared" si="8"/>
        <v>5258.4</v>
      </c>
      <c r="M111" s="133">
        <f t="shared" si="9"/>
        <v>5696.6</v>
      </c>
      <c r="N111" s="133">
        <f t="shared" si="10"/>
        <v>6134.7999999999993</v>
      </c>
      <c r="O111" s="133">
        <f t="shared" si="11"/>
        <v>6573</v>
      </c>
      <c r="P111" s="133">
        <f t="shared" si="62"/>
        <v>7011.2000000000007</v>
      </c>
      <c r="Q111" s="133">
        <f t="shared" si="63"/>
        <v>7449.4</v>
      </c>
      <c r="R111" s="133">
        <f t="shared" si="64"/>
        <v>7887.6</v>
      </c>
      <c r="S111" s="133">
        <f t="shared" si="65"/>
        <v>8325.7999999999993</v>
      </c>
      <c r="T111" s="133">
        <f t="shared" si="66"/>
        <v>8764</v>
      </c>
      <c r="U111" s="133">
        <f t="shared" si="67"/>
        <v>9202.2000000000007</v>
      </c>
      <c r="V111" s="133">
        <f t="shared" si="68"/>
        <v>9640.4000000000015</v>
      </c>
      <c r="W111" s="133">
        <f t="shared" si="69"/>
        <v>10078.599999999999</v>
      </c>
      <c r="X111" s="133">
        <f>J111*2.4</f>
        <v>10516.8</v>
      </c>
      <c r="Y111" s="134">
        <f t="shared" si="71"/>
        <v>10955</v>
      </c>
      <c r="Z111" s="134">
        <f t="shared" si="72"/>
        <v>12050.500000000002</v>
      </c>
      <c r="AA111" s="134">
        <f t="shared" si="73"/>
        <v>13146</v>
      </c>
      <c r="AB111" s="134">
        <f t="shared" si="74"/>
        <v>14241.5</v>
      </c>
      <c r="AC111" s="134">
        <f t="shared" si="75"/>
        <v>15336.999999999998</v>
      </c>
      <c r="AD111" s="134">
        <f t="shared" si="76"/>
        <v>16432.5</v>
      </c>
      <c r="AE111" s="269" t="s">
        <v>298</v>
      </c>
      <c r="AF111" s="263" t="s">
        <v>367</v>
      </c>
    </row>
    <row r="112" spans="1:32" ht="31.5" x14ac:dyDescent="0.25">
      <c r="A112" s="509">
        <v>8</v>
      </c>
      <c r="B112" s="159" t="s">
        <v>195</v>
      </c>
      <c r="C112" s="126">
        <f t="shared" si="1"/>
        <v>1569.8999999999999</v>
      </c>
      <c r="D112" s="126">
        <f t="shared" si="2"/>
        <v>2093.2000000000003</v>
      </c>
      <c r="E112" s="126">
        <f t="shared" si="3"/>
        <v>2616.5</v>
      </c>
      <c r="F112" s="126">
        <f t="shared" si="4"/>
        <v>3139.7999999999997</v>
      </c>
      <c r="G112" s="126">
        <f t="shared" si="5"/>
        <v>3663.1</v>
      </c>
      <c r="H112" s="126">
        <f t="shared" si="80"/>
        <v>4186.4000000000005</v>
      </c>
      <c r="I112" s="126">
        <f t="shared" si="6"/>
        <v>4709.7</v>
      </c>
      <c r="J112" s="126">
        <v>5233</v>
      </c>
      <c r="K112" s="126">
        <f t="shared" si="7"/>
        <v>5756.3</v>
      </c>
      <c r="L112" s="126">
        <f t="shared" si="8"/>
        <v>6279.5999999999995</v>
      </c>
      <c r="M112" s="126">
        <f t="shared" si="9"/>
        <v>6802.9000000000005</v>
      </c>
      <c r="N112" s="126">
        <f t="shared" si="10"/>
        <v>7326.2</v>
      </c>
      <c r="O112" s="126">
        <f t="shared" si="11"/>
        <v>7849.5</v>
      </c>
      <c r="P112" s="126">
        <f t="shared" si="62"/>
        <v>8372.8000000000011</v>
      </c>
      <c r="Q112" s="126">
        <f t="shared" si="63"/>
        <v>8896.1</v>
      </c>
      <c r="R112" s="126">
        <f t="shared" si="64"/>
        <v>9419.4</v>
      </c>
      <c r="S112" s="126">
        <f t="shared" si="65"/>
        <v>9942.6999999999989</v>
      </c>
      <c r="T112" s="126">
        <f t="shared" si="66"/>
        <v>10466</v>
      </c>
      <c r="U112" s="126">
        <f t="shared" si="67"/>
        <v>10989.300000000001</v>
      </c>
      <c r="V112" s="126">
        <f t="shared" si="68"/>
        <v>11512.6</v>
      </c>
      <c r="W112" s="126">
        <f t="shared" si="69"/>
        <v>12035.9</v>
      </c>
      <c r="X112" s="126">
        <f>J112*2.4</f>
        <v>12559.199999999999</v>
      </c>
      <c r="Y112" s="127">
        <f t="shared" si="71"/>
        <v>13082.5</v>
      </c>
      <c r="Z112" s="127">
        <f t="shared" si="72"/>
        <v>14390.75</v>
      </c>
      <c r="AA112" s="127">
        <f t="shared" si="73"/>
        <v>15698.999999999998</v>
      </c>
      <c r="AB112" s="127">
        <f t="shared" si="74"/>
        <v>17007.25</v>
      </c>
      <c r="AC112" s="127">
        <f t="shared" si="75"/>
        <v>18315.5</v>
      </c>
      <c r="AD112" s="127">
        <f t="shared" si="76"/>
        <v>19623.75</v>
      </c>
      <c r="AE112" s="267" t="s">
        <v>298</v>
      </c>
      <c r="AF112" s="261" t="s">
        <v>356</v>
      </c>
    </row>
    <row r="113" spans="1:32" ht="32.25" thickBot="1" x14ac:dyDescent="0.3">
      <c r="A113" s="511"/>
      <c r="B113" s="165" t="s">
        <v>327</v>
      </c>
      <c r="C113" s="133">
        <f t="shared" si="1"/>
        <v>1569.8999999999999</v>
      </c>
      <c r="D113" s="133">
        <f t="shared" si="2"/>
        <v>2093.2000000000003</v>
      </c>
      <c r="E113" s="133">
        <f t="shared" si="3"/>
        <v>2616.5</v>
      </c>
      <c r="F113" s="133">
        <f t="shared" si="4"/>
        <v>3139.7999999999997</v>
      </c>
      <c r="G113" s="133">
        <f t="shared" si="5"/>
        <v>3663.1</v>
      </c>
      <c r="H113" s="133">
        <f t="shared" si="80"/>
        <v>4186.4000000000005</v>
      </c>
      <c r="I113" s="133">
        <f t="shared" si="6"/>
        <v>4709.7</v>
      </c>
      <c r="J113" s="133">
        <v>5233</v>
      </c>
      <c r="K113" s="133">
        <f t="shared" si="7"/>
        <v>5756.3</v>
      </c>
      <c r="L113" s="133">
        <f t="shared" si="8"/>
        <v>6279.5999999999995</v>
      </c>
      <c r="M113" s="133">
        <f t="shared" si="9"/>
        <v>6802.9000000000005</v>
      </c>
      <c r="N113" s="133">
        <f t="shared" si="10"/>
        <v>7326.2</v>
      </c>
      <c r="O113" s="133">
        <f t="shared" si="11"/>
        <v>7849.5</v>
      </c>
      <c r="P113" s="133">
        <f t="shared" si="62"/>
        <v>8372.8000000000011</v>
      </c>
      <c r="Q113" s="133">
        <f t="shared" si="63"/>
        <v>8896.1</v>
      </c>
      <c r="R113" s="133">
        <f t="shared" si="64"/>
        <v>9419.4</v>
      </c>
      <c r="S113" s="133">
        <f t="shared" si="65"/>
        <v>9942.6999999999989</v>
      </c>
      <c r="T113" s="133">
        <f t="shared" si="66"/>
        <v>10466</v>
      </c>
      <c r="U113" s="133">
        <f t="shared" si="67"/>
        <v>10989.300000000001</v>
      </c>
      <c r="V113" s="133">
        <f t="shared" si="68"/>
        <v>11512.6</v>
      </c>
      <c r="W113" s="133">
        <f t="shared" si="69"/>
        <v>12035.9</v>
      </c>
      <c r="X113" s="133">
        <f t="shared" si="70"/>
        <v>12559.199999999999</v>
      </c>
      <c r="Y113" s="134">
        <f>J113*2.5</f>
        <v>13082.5</v>
      </c>
      <c r="Z113" s="134">
        <f t="shared" si="72"/>
        <v>14390.75</v>
      </c>
      <c r="AA113" s="134">
        <f t="shared" si="73"/>
        <v>15698.999999999998</v>
      </c>
      <c r="AB113" s="134">
        <f t="shared" si="74"/>
        <v>17007.25</v>
      </c>
      <c r="AC113" s="134">
        <f t="shared" si="75"/>
        <v>18315.5</v>
      </c>
      <c r="AD113" s="134">
        <f t="shared" si="76"/>
        <v>19623.75</v>
      </c>
      <c r="AE113" s="269" t="s">
        <v>80</v>
      </c>
      <c r="AF113" s="263" t="s">
        <v>367</v>
      </c>
    </row>
    <row r="114" spans="1:32" ht="15.75" x14ac:dyDescent="0.25">
      <c r="A114" s="367"/>
      <c r="B114" s="378"/>
      <c r="C114" s="367"/>
      <c r="D114" s="367"/>
      <c r="E114" s="367"/>
      <c r="F114" s="367"/>
      <c r="G114" s="367"/>
      <c r="H114" s="367"/>
      <c r="I114" s="367"/>
      <c r="J114" s="367"/>
      <c r="K114" s="367"/>
      <c r="L114" s="367"/>
      <c r="M114" s="367"/>
      <c r="N114" s="367"/>
      <c r="O114" s="367"/>
      <c r="P114" s="367"/>
      <c r="Q114" s="367"/>
      <c r="R114" s="367"/>
      <c r="S114" s="367"/>
      <c r="T114" s="367"/>
      <c r="U114" s="367"/>
      <c r="V114" s="367"/>
      <c r="W114" s="367"/>
      <c r="X114" s="367"/>
      <c r="Y114" s="367"/>
      <c r="Z114" s="367"/>
      <c r="AA114" s="367"/>
      <c r="AB114" s="367"/>
      <c r="AC114" s="367"/>
      <c r="AD114" s="367"/>
      <c r="AE114" s="379"/>
      <c r="AF114" s="379"/>
    </row>
    <row r="115" spans="1:32" x14ac:dyDescent="0.25">
      <c r="A115" s="367"/>
      <c r="B115" s="30" t="s">
        <v>436</v>
      </c>
      <c r="C115" s="41"/>
      <c r="E115" s="367"/>
      <c r="F115" s="367"/>
      <c r="G115" s="367"/>
      <c r="H115" s="367"/>
      <c r="I115" s="367"/>
      <c r="J115" s="367"/>
      <c r="K115" s="367"/>
      <c r="L115" s="367"/>
      <c r="M115" s="367"/>
      <c r="N115" s="367"/>
      <c r="O115" s="367"/>
      <c r="P115" s="367"/>
      <c r="Q115" s="367"/>
      <c r="R115" s="367"/>
      <c r="S115" s="367"/>
      <c r="T115" s="367"/>
      <c r="U115" s="367"/>
      <c r="V115" s="367"/>
      <c r="W115" s="367"/>
      <c r="X115" s="367"/>
      <c r="Y115" s="367"/>
      <c r="Z115" s="367"/>
      <c r="AA115" s="367"/>
      <c r="AB115" s="367"/>
      <c r="AC115" s="367"/>
      <c r="AD115" s="367"/>
      <c r="AE115" s="379"/>
      <c r="AF115" s="379"/>
    </row>
    <row r="116" spans="1:32" ht="15.75" thickBot="1" x14ac:dyDescent="0.3">
      <c r="B116" s="30" t="s">
        <v>429</v>
      </c>
      <c r="C116" s="41"/>
    </row>
    <row r="117" spans="1:32" ht="21" x14ac:dyDescent="0.25">
      <c r="A117" s="351" t="s">
        <v>394</v>
      </c>
      <c r="B117" s="352"/>
      <c r="C117" s="353"/>
      <c r="D117" s="353"/>
      <c r="E117" s="353"/>
      <c r="F117" s="353"/>
      <c r="G117" s="353"/>
      <c r="H117" s="336"/>
      <c r="I117" s="336"/>
      <c r="J117" s="292"/>
      <c r="K117" s="336"/>
      <c r="L117" s="336"/>
      <c r="M117" s="336"/>
      <c r="N117" s="336"/>
      <c r="O117" s="336"/>
      <c r="P117" s="337"/>
    </row>
    <row r="118" spans="1:32" ht="18.75" x14ac:dyDescent="0.3">
      <c r="A118" s="348" t="s">
        <v>391</v>
      </c>
      <c r="B118" s="349"/>
      <c r="C118" s="350"/>
      <c r="D118" s="350"/>
      <c r="E118" s="350"/>
      <c r="F118" s="350"/>
      <c r="G118" s="240"/>
      <c r="H118" s="350" t="s">
        <v>393</v>
      </c>
      <c r="I118" s="354"/>
      <c r="J118" s="354"/>
      <c r="K118" s="354"/>
      <c r="L118" s="354"/>
      <c r="M118" s="354"/>
      <c r="N118" s="354"/>
      <c r="O118" s="240"/>
      <c r="P118" s="355"/>
    </row>
    <row r="119" spans="1:32" ht="15.75" thickBot="1" x14ac:dyDescent="0.3">
      <c r="A119" s="356" t="s">
        <v>392</v>
      </c>
      <c r="B119" s="357"/>
      <c r="C119" s="358"/>
      <c r="D119" s="358"/>
      <c r="E119" s="358"/>
      <c r="F119" s="358"/>
      <c r="G119" s="358"/>
      <c r="H119" s="359"/>
      <c r="I119" s="359"/>
      <c r="J119" s="359"/>
      <c r="K119" s="359"/>
      <c r="L119" s="359"/>
      <c r="M119" s="359"/>
      <c r="N119" s="359"/>
      <c r="O119" s="359"/>
      <c r="P119" s="360"/>
    </row>
    <row r="122" spans="1:32" ht="15.75" x14ac:dyDescent="0.25">
      <c r="A122" s="12"/>
      <c r="B122" s="62" t="s">
        <v>104</v>
      </c>
      <c r="C122" s="648" t="s">
        <v>105</v>
      </c>
      <c r="D122" s="649"/>
      <c r="E122" s="650"/>
      <c r="F122" s="618" t="s">
        <v>106</v>
      </c>
      <c r="G122" s="618"/>
      <c r="H122" s="618"/>
      <c r="I122" s="618"/>
      <c r="J122" s="617" t="s">
        <v>107</v>
      </c>
      <c r="K122" s="617"/>
      <c r="L122" s="617"/>
      <c r="M122" s="617"/>
      <c r="N122" s="608" t="s">
        <v>134</v>
      </c>
      <c r="O122" s="609"/>
      <c r="P122" s="609"/>
      <c r="Q122" s="610"/>
    </row>
    <row r="123" spans="1:32" ht="15.75" x14ac:dyDescent="0.25">
      <c r="A123" s="12"/>
      <c r="B123" s="62" t="s">
        <v>115</v>
      </c>
      <c r="C123" s="648" t="s">
        <v>116</v>
      </c>
      <c r="D123" s="649"/>
      <c r="E123" s="650"/>
      <c r="F123" s="618" t="s">
        <v>117</v>
      </c>
      <c r="G123" s="618"/>
      <c r="H123" s="618"/>
      <c r="I123" s="618"/>
      <c r="J123" s="618" t="s">
        <v>117</v>
      </c>
      <c r="K123" s="618"/>
      <c r="L123" s="618"/>
      <c r="M123" s="618"/>
      <c r="N123" s="611">
        <v>270</v>
      </c>
      <c r="O123" s="612"/>
      <c r="P123" s="612"/>
      <c r="Q123" s="613"/>
    </row>
    <row r="125" spans="1:32" ht="21" x14ac:dyDescent="0.35">
      <c r="A125" s="63" t="s">
        <v>16</v>
      </c>
    </row>
  </sheetData>
  <mergeCells count="61">
    <mergeCell ref="AE4:AF4"/>
    <mergeCell ref="AE82:AF82"/>
    <mergeCell ref="AE77:AE78"/>
    <mergeCell ref="AF77:AF78"/>
    <mergeCell ref="Z77:Z78"/>
    <mergeCell ref="AA77:AA78"/>
    <mergeCell ref="AB77:AB78"/>
    <mergeCell ref="AC77:AC78"/>
    <mergeCell ref="AD77:AD78"/>
    <mergeCell ref="AE29:AE30"/>
    <mergeCell ref="AF29:AF30"/>
    <mergeCell ref="R77:R78"/>
    <mergeCell ref="C77:C78"/>
    <mergeCell ref="D77:D78"/>
    <mergeCell ref="E77:E78"/>
    <mergeCell ref="F77:F78"/>
    <mergeCell ref="G77:G78"/>
    <mergeCell ref="A7:A15"/>
    <mergeCell ref="A16:A32"/>
    <mergeCell ref="A68:A80"/>
    <mergeCell ref="B77:B78"/>
    <mergeCell ref="A33:A66"/>
    <mergeCell ref="B29:B30"/>
    <mergeCell ref="A100:A106"/>
    <mergeCell ref="F123:I123"/>
    <mergeCell ref="J123:M123"/>
    <mergeCell ref="C122:E122"/>
    <mergeCell ref="F122:I122"/>
    <mergeCell ref="A107:A111"/>
    <mergeCell ref="A112:A113"/>
    <mergeCell ref="A84:A99"/>
    <mergeCell ref="A81:AA81"/>
    <mergeCell ref="B82:B83"/>
    <mergeCell ref="M77:M78"/>
    <mergeCell ref="N77:N78"/>
    <mergeCell ref="O77:O78"/>
    <mergeCell ref="P77:P78"/>
    <mergeCell ref="C82:AD82"/>
    <mergeCell ref="Y77:Y78"/>
    <mergeCell ref="T77:T78"/>
    <mergeCell ref="W77:W78"/>
    <mergeCell ref="X77:X78"/>
    <mergeCell ref="S77:S78"/>
    <mergeCell ref="J77:J78"/>
    <mergeCell ref="U77:U78"/>
    <mergeCell ref="V77:V78"/>
    <mergeCell ref="A1:T1"/>
    <mergeCell ref="O2:P2"/>
    <mergeCell ref="B3:P3"/>
    <mergeCell ref="A4:A5"/>
    <mergeCell ref="B4:B5"/>
    <mergeCell ref="C4:AD4"/>
    <mergeCell ref="N122:Q122"/>
    <mergeCell ref="N123:Q123"/>
    <mergeCell ref="J122:M122"/>
    <mergeCell ref="C123:E123"/>
    <mergeCell ref="Q77:Q78"/>
    <mergeCell ref="H77:H78"/>
    <mergeCell ref="I77:I78"/>
    <mergeCell ref="K77:K78"/>
    <mergeCell ref="L77:L78"/>
  </mergeCells>
  <pageMargins left="0.25" right="0.25" top="0.75" bottom="0.75" header="0.3" footer="0.3"/>
  <pageSetup paperSize="9" scale="31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17</vt:i4>
      </vt:variant>
    </vt:vector>
  </HeadingPairs>
  <TitlesOfParts>
    <vt:vector size="17" baseType="lpstr">
      <vt:lpstr>Гор. Magnum</vt:lpstr>
      <vt:lpstr>Гор. KS-25</vt:lpstr>
      <vt:lpstr>Вертикальные</vt:lpstr>
      <vt:lpstr>Рул. мини</vt:lpstr>
      <vt:lpstr>Uni-1</vt:lpstr>
      <vt:lpstr>Uni-2</vt:lpstr>
      <vt:lpstr>D-25</vt:lpstr>
      <vt:lpstr>NEW D-30</vt:lpstr>
      <vt:lpstr>D-38</vt:lpstr>
      <vt:lpstr>D-38 BOX</vt:lpstr>
      <vt:lpstr>ZEBRA slim</vt:lpstr>
      <vt:lpstr>ZEBRA UNI-2 </vt:lpstr>
      <vt:lpstr>ZEBRA BOX</vt:lpstr>
      <vt:lpstr>Пластик</vt:lpstr>
      <vt:lpstr>INTEGRA PLISSE</vt:lpstr>
      <vt:lpstr>Римская штора</vt:lpstr>
      <vt:lpstr>Карниз для римской шторы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Роман</dc:creator>
  <cp:lastModifiedBy>Роман</cp:lastModifiedBy>
  <cp:lastPrinted>2019-02-06T09:51:52Z</cp:lastPrinted>
  <dcterms:created xsi:type="dcterms:W3CDTF">2016-11-16T14:08:44Z</dcterms:created>
  <dcterms:modified xsi:type="dcterms:W3CDTF">2021-04-13T14:02:56Z</dcterms:modified>
</cp:coreProperties>
</file>